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ziel/Library/Mobile Documents/com~apple~CloudDocs/ESE HSFA 2025/"/>
    </mc:Choice>
  </mc:AlternateContent>
  <xr:revisionPtr revIDLastSave="0" documentId="13_ncr:1_{38A7B513-642D-8B4D-815E-3DDA169582B1}" xr6:coauthVersionLast="47" xr6:coauthVersionMax="47" xr10:uidLastSave="{00000000-0000-0000-0000-000000000000}"/>
  <bookViews>
    <workbookView xWindow="0" yWindow="760" windowWidth="29400" windowHeight="18360" firstSheet="5" activeTab="5" xr2:uid="{7D993462-9BE0-40EF-AFEA-E9EC2499504A}"/>
  </bookViews>
  <sheets>
    <sheet name="ANTEC VACUNAL" sheetId="2" r:id="rId1"/>
    <sheet name="COBERTURA TOTAL" sheetId="1" r:id="rId2"/>
    <sheet name="COBERTURA X BARRIDO GRAL" sheetId="9" r:id="rId3"/>
    <sheet name="COBERTURA X BARRIDO DISCRIMINAD" sheetId="3" r:id="rId4"/>
    <sheet name="VACUNACION VEREDAS" sheetId="8" r:id="rId5"/>
    <sheet name="PROYECTOS MINSALUD" sheetId="6" r:id="rId6"/>
  </sheets>
  <definedNames>
    <definedName name="_xlnm._FilterDatabase" localSheetId="3" hidden="1">'COBERTURA X BARRIDO DISCRIMINAD'!#REF!</definedName>
    <definedName name="_xlnm._FilterDatabase" localSheetId="4" hidden="1">'VACUNACION VEREDAS'!#REF!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6" l="1"/>
  <c r="B19" i="6"/>
  <c r="B27" i="6"/>
  <c r="I6" i="6"/>
  <c r="E11" i="6"/>
  <c r="B38" i="6"/>
  <c r="C33" i="6"/>
  <c r="C38" i="6" s="1"/>
  <c r="H11" i="6"/>
  <c r="H10" i="6"/>
  <c r="H3" i="6"/>
  <c r="H4" i="6"/>
  <c r="H5" i="6"/>
  <c r="G6" i="6"/>
  <c r="G3" i="6"/>
  <c r="G9" i="2"/>
  <c r="G7" i="2"/>
  <c r="G8" i="2"/>
  <c r="G6" i="2"/>
  <c r="G9" i="6" l="1"/>
  <c r="F11" i="6"/>
  <c r="H6" i="6"/>
</calcChain>
</file>

<file path=xl/sharedStrings.xml><?xml version="1.0" encoding="utf-8"?>
<sst xmlns="http://schemas.openxmlformats.org/spreadsheetml/2006/main" count="390" uniqueCount="268">
  <si>
    <t xml:space="preserve">POBLACIÓN SISBEN </t>
  </si>
  <si>
    <t>POBLACIÓN VACUNADA</t>
  </si>
  <si>
    <t>COBERTURAS</t>
  </si>
  <si>
    <t>9 MESES A 59 AÑOS</t>
  </si>
  <si>
    <t>60-69 AÑOS</t>
  </si>
  <si>
    <t>+70 AÑOS</t>
  </si>
  <si>
    <t>TOTAL</t>
  </si>
  <si>
    <t>Antecedente Vacunal</t>
  </si>
  <si>
    <t>Contingencia</t>
  </si>
  <si>
    <t>COBERTURA</t>
  </si>
  <si>
    <t>VARIABLE</t>
  </si>
  <si>
    <t>Rango de edad</t>
  </si>
  <si>
    <t>Cabecera</t>
  </si>
  <si>
    <t>Centro poblado</t>
  </si>
  <si>
    <t>Rural Disperso</t>
  </si>
  <si>
    <t>Total general</t>
  </si>
  <si>
    <t>Cobertura antecedente vacunal</t>
  </si>
  <si>
    <t>&lt;15 años</t>
  </si>
  <si>
    <t>16-59 años</t>
  </si>
  <si>
    <t>&gt;60 años</t>
  </si>
  <si>
    <t>VEREDAS</t>
  </si>
  <si>
    <t xml:space="preserve"> DESISTIMIENTOS</t>
  </si>
  <si>
    <t xml:space="preserve"> CONTRAINDICACIÓN</t>
  </si>
  <si>
    <t>V. ALTO PINARES</t>
  </si>
  <si>
    <t>V.EL CARMEN</t>
  </si>
  <si>
    <t>V.EL ROBLE</t>
  </si>
  <si>
    <t>V.LAS JUNTAS</t>
  </si>
  <si>
    <t>PROYECTOS</t>
  </si>
  <si>
    <t>No. RESOLUCION</t>
  </si>
  <si>
    <t>OBSERVACION</t>
  </si>
  <si>
    <t>VALOR</t>
  </si>
  <si>
    <t>1904 DE 1-10-2024</t>
  </si>
  <si>
    <t>VIABILIZADO PENDIENTE ASIGNACION DE RECURSO</t>
  </si>
  <si>
    <t>CONSTRUCCION DEL PUESTO DE SALUD JUNCAL</t>
  </si>
  <si>
    <t>AMPLIACION 2 EBS RURAL</t>
  </si>
  <si>
    <t>EQUIPOS BASICOS EN SALUD (EBS)</t>
  </si>
  <si>
    <t>CONTINUIDAD 8 EBS 
(4 RURAL - 4 URBANA)</t>
  </si>
  <si>
    <t>873 DEL 09-05-2025</t>
  </si>
  <si>
    <t>709 DEL 24-04-2025</t>
  </si>
  <si>
    <t>CAMIONETA 4X4 VEHICULO TRANSPORTE EXTRAMURAL</t>
  </si>
  <si>
    <t>AMBULANCIA TRANSPORTE ASISTENCIAL BASICO</t>
  </si>
  <si>
    <t>TOTAL RECURSOS</t>
  </si>
  <si>
    <t>EBS ESPECIALIZADOS EXCLUSIVO (PEDIATRA, GINECO-OBSTETRA, MEDICO FAMILIAR Y PSIQUIATRA)</t>
  </si>
  <si>
    <t>PROYECTOS RADICADOS Y RESOLUCIONES APROBADAS POR PARTE DEL MINISTERIO DE SALUD 2025</t>
  </si>
  <si>
    <t>COBERTURA SEGÚN BARRIDO</t>
  </si>
  <si>
    <t>PENDIENTE ASIGNACION DE RECURSO</t>
  </si>
  <si>
    <t>100.00%</t>
  </si>
  <si>
    <t>SANTO DOMINGO</t>
  </si>
  <si>
    <t>FATIMA</t>
  </si>
  <si>
    <t>TAMBILLO</t>
  </si>
  <si>
    <t>COROZAL</t>
  </si>
  <si>
    <t>GUADUALITO</t>
  </si>
  <si>
    <t>OSPINA PEREZ</t>
  </si>
  <si>
    <t>MOYITAS</t>
  </si>
  <si>
    <t>BRISAS DE NILO</t>
  </si>
  <si>
    <t>EL VISO</t>
  </si>
  <si>
    <t>HORIZONTE</t>
  </si>
  <si>
    <t>LA FLORIDA</t>
  </si>
  <si>
    <t>NILO</t>
  </si>
  <si>
    <t>LOS PINOS</t>
  </si>
  <si>
    <t>EL DIAMANTE</t>
  </si>
  <si>
    <t>SAN GERARDO</t>
  </si>
  <si>
    <t xml:space="preserve">CENTRO POBLADO RURAL SAN JUAN </t>
  </si>
  <si>
    <t>EL TABLON</t>
  </si>
  <si>
    <t>LA URRIAGA</t>
  </si>
  <si>
    <t>LAS CEIBAS</t>
  </si>
  <si>
    <t>20.69%</t>
  </si>
  <si>
    <t>BUENOS AIRES</t>
  </si>
  <si>
    <t>FARFAN</t>
  </si>
  <si>
    <t>BOMBONA</t>
  </si>
  <si>
    <t>NAZARETH</t>
  </si>
  <si>
    <t>PORVENIR</t>
  </si>
  <si>
    <t>SAN FRANCISCO</t>
  </si>
  <si>
    <t>SARDINATA</t>
  </si>
  <si>
    <t>SAN MIGUEL</t>
  </si>
  <si>
    <t>CENTRO POBLADO JUNCAL</t>
  </si>
  <si>
    <t>CENTRO POBLADO AMBORCO</t>
  </si>
  <si>
    <t>CENTRO POBLADO BETANIA</t>
  </si>
  <si>
    <t>ADQUISICION DE EQUIPOS BIOMEDICOS DE LA SEDE CENTRAL DE LA ESE HOSPITAL SAN FRANCISCO DE ASIS</t>
  </si>
  <si>
    <t>1 EBS ESPECIALIZADO X 6 MESES</t>
  </si>
  <si>
    <t>AQUISICION DE EQUIPOS BIOMEDICOS DEL SERVICIO DE URGENCIAS Y EMERGENCIAS, HOSPITALIZACION EN SALUD MENTA Y SERVICIO DE IMAGENOLOGIA DE LA ESE HOSPITAL SAN FRANCISCO DE ASIS</t>
  </si>
  <si>
    <t>DESESTIMIENTOS</t>
  </si>
  <si>
    <t>CONTRAINDICACIONES</t>
  </si>
  <si>
    <t>ANTECEDENTE VACUNAL</t>
  </si>
  <si>
    <t>VACUNADOS DURANTE EL BARRIDO</t>
  </si>
  <si>
    <t>V. BUENOS AIRES DEL CARMEN</t>
  </si>
  <si>
    <t>ALTO PARAGUAY</t>
  </si>
  <si>
    <t>ALELUYAS</t>
  </si>
  <si>
    <t>GUACIMOS</t>
  </si>
  <si>
    <t>V. DORADO</t>
  </si>
  <si>
    <t>BRISAS DEL CARMEN</t>
  </si>
  <si>
    <t>V. LAGOS DEL ROSARIO</t>
  </si>
  <si>
    <t>V.LIBANO</t>
  </si>
  <si>
    <t>V. PIJAO</t>
  </si>
  <si>
    <t>V. SAN JOSE</t>
  </si>
  <si>
    <t>V. BOMBONA</t>
  </si>
  <si>
    <t>V. ALTO SAN PEDRO</t>
  </si>
  <si>
    <t>V. BAJO SAN PEDRO</t>
  </si>
  <si>
    <t>V. CUISINDE</t>
  </si>
  <si>
    <t xml:space="preserve">V.TAMBILLO </t>
  </si>
  <si>
    <t>V. SAN FRANCISCO</t>
  </si>
  <si>
    <t>V. URRIAGA</t>
  </si>
  <si>
    <t xml:space="preserve">V. FARFAN </t>
  </si>
  <si>
    <t>V. TABLON</t>
  </si>
  <si>
    <t>97.14%</t>
  </si>
  <si>
    <t>V. LA LUPA</t>
  </si>
  <si>
    <t>V. MORAL</t>
  </si>
  <si>
    <t>V.QUEBRADON</t>
  </si>
  <si>
    <t>BARRIO</t>
  </si>
  <si>
    <t>B. FLORESTA</t>
  </si>
  <si>
    <t>B. VILLA BACHE</t>
  </si>
  <si>
    <t>96.55%</t>
  </si>
  <si>
    <t>B. VILLA LEON</t>
  </si>
  <si>
    <t>B. PIRAMIDES</t>
  </si>
  <si>
    <t>96.21%</t>
  </si>
  <si>
    <t>B. SANTA ROSALIA</t>
  </si>
  <si>
    <t>97.99%</t>
  </si>
  <si>
    <t>B. CAMELIAS</t>
  </si>
  <si>
    <t>94.38%</t>
  </si>
  <si>
    <t xml:space="preserve">B. BOSQUE </t>
  </si>
  <si>
    <t>B. SANTO DOMINGO</t>
  </si>
  <si>
    <t>92.64%</t>
  </si>
  <si>
    <t>B. EL TESORO</t>
  </si>
  <si>
    <t>B. PANAMÁ</t>
  </si>
  <si>
    <t>95.48%</t>
  </si>
  <si>
    <t>B. CENTRO</t>
  </si>
  <si>
    <t>96.43%</t>
  </si>
  <si>
    <t>ASENTAMIENTO LAS MARIAS</t>
  </si>
  <si>
    <t>93.04%</t>
  </si>
  <si>
    <t>B. EDUARDO SANTOS</t>
  </si>
  <si>
    <t>90.99%</t>
  </si>
  <si>
    <t>B. GUAGUA</t>
  </si>
  <si>
    <t>90.15%</t>
  </si>
  <si>
    <t>B. MINUTO DE DIOS</t>
  </si>
  <si>
    <t>TORRES VILLA PROGRESO</t>
  </si>
  <si>
    <t>95.97%</t>
  </si>
  <si>
    <t>B. OASIS</t>
  </si>
  <si>
    <t>94.29%</t>
  </si>
  <si>
    <t>B. LIBERTAD</t>
  </si>
  <si>
    <t>94.69%</t>
  </si>
  <si>
    <t>B. FATIMA</t>
  </si>
  <si>
    <t>AVANCE VACUNACIÓN ACUMULADO 01-07-2025</t>
  </si>
  <si>
    <t>17.11%</t>
  </si>
  <si>
    <t>20.45%</t>
  </si>
  <si>
    <t>25.37%</t>
  </si>
  <si>
    <t>47.85%</t>
  </si>
  <si>
    <t>33.94%</t>
  </si>
  <si>
    <t>38.02%</t>
  </si>
  <si>
    <t>35.80%</t>
  </si>
  <si>
    <t>33.12%</t>
  </si>
  <si>
    <t>41.03%</t>
  </si>
  <si>
    <t>42.81%</t>
  </si>
  <si>
    <t>69.71%</t>
  </si>
  <si>
    <t>44.31%</t>
  </si>
  <si>
    <t>79.38%</t>
  </si>
  <si>
    <t>136.15%</t>
  </si>
  <si>
    <t>26.56%</t>
  </si>
  <si>
    <t>24.24%</t>
  </si>
  <si>
    <t>27.78%</t>
  </si>
  <si>
    <t>15.71%</t>
  </si>
  <si>
    <t>77.42%</t>
  </si>
  <si>
    <t>26.28%</t>
  </si>
  <si>
    <t>45.83%</t>
  </si>
  <si>
    <t>22.76%</t>
  </si>
  <si>
    <t>14.76%</t>
  </si>
  <si>
    <t>41.82%</t>
  </si>
  <si>
    <t>100.60%</t>
  </si>
  <si>
    <t>87.34%</t>
  </si>
  <si>
    <t>SANTA CLARA</t>
  </si>
  <si>
    <t>4.00%</t>
  </si>
  <si>
    <t>CUISINDE</t>
  </si>
  <si>
    <t>32.32%</t>
  </si>
  <si>
    <t>FRONTERA NORTE</t>
  </si>
  <si>
    <t>61.11%</t>
  </si>
  <si>
    <t>VILLA CONSTANZA</t>
  </si>
  <si>
    <t>48.75%</t>
  </si>
  <si>
    <t>SANTA BARBARA</t>
  </si>
  <si>
    <t>79.01%</t>
  </si>
  <si>
    <t>ORIENTE</t>
  </si>
  <si>
    <t>63.16%</t>
  </si>
  <si>
    <t>ORQUIDIA</t>
  </si>
  <si>
    <t>19.72%</t>
  </si>
  <si>
    <t>AMBORCO</t>
  </si>
  <si>
    <t>21.28%</t>
  </si>
  <si>
    <t>91.52%</t>
  </si>
  <si>
    <t>56.81%</t>
  </si>
  <si>
    <t>FUENTE DE INFORMACIÓN</t>
  </si>
  <si>
    <t>TOTAL POBLACION VEREDAS Y BARRIOS DEL MUNICIPIO</t>
  </si>
  <si>
    <t>TOTAL VACUNADOS</t>
  </si>
  <si>
    <t>COBERTURA TOTAL</t>
  </si>
  <si>
    <t>SISBEN</t>
  </si>
  <si>
    <t>Rural</t>
  </si>
  <si>
    <t>Urbano</t>
  </si>
  <si>
    <t>BARRIDOS DOCUMENTADOS</t>
  </si>
  <si>
    <t>40.77%</t>
  </si>
  <si>
    <t>53.50%</t>
  </si>
  <si>
    <t>20.64%</t>
  </si>
  <si>
    <t>(Corte Información 03/07/2025)</t>
  </si>
  <si>
    <t>59.33%</t>
  </si>
  <si>
    <t>TOTAL SISBEN</t>
  </si>
  <si>
    <t>96.28%</t>
  </si>
  <si>
    <t>94.11%</t>
  </si>
  <si>
    <t>TOTAL BARRIDOS DOCUMENTADOS</t>
  </si>
  <si>
    <t>POBLACION BARRIDO IDENTIFICADA 03-07-2025</t>
  </si>
  <si>
    <t>98.39%</t>
  </si>
  <si>
    <t>93.40%</t>
  </si>
  <si>
    <t>99.41%</t>
  </si>
  <si>
    <t>97.30%</t>
  </si>
  <si>
    <t>93.51%</t>
  </si>
  <si>
    <t>91.80%</t>
  </si>
  <si>
    <t>97.96%</t>
  </si>
  <si>
    <t>98.92%</t>
  </si>
  <si>
    <t>98.67%</t>
  </si>
  <si>
    <t>90.80%</t>
  </si>
  <si>
    <t>97.01%</t>
  </si>
  <si>
    <t>98.00%</t>
  </si>
  <si>
    <t>93.14%</t>
  </si>
  <si>
    <t>99.17%</t>
  </si>
  <si>
    <t>95.19%</t>
  </si>
  <si>
    <t>92.17%</t>
  </si>
  <si>
    <t>92.45%</t>
  </si>
  <si>
    <t>V. FATIMA</t>
  </si>
  <si>
    <t>94.59%</t>
  </si>
  <si>
    <t>95.12%</t>
  </si>
  <si>
    <t>88.31%</t>
  </si>
  <si>
    <t>91.06%</t>
  </si>
  <si>
    <t>95.85%</t>
  </si>
  <si>
    <t>AVANCE VACUNACIÓN ACUMULADO 03-07-2025</t>
  </si>
  <si>
    <t>80.00%</t>
  </si>
  <si>
    <t>100.66%</t>
  </si>
  <si>
    <t>COLINAS DEL LAGO</t>
  </si>
  <si>
    <t>0.00%</t>
  </si>
  <si>
    <t>GRANJAS SANTA BARBARA</t>
  </si>
  <si>
    <t>233.33%</t>
  </si>
  <si>
    <t>56.84%</t>
  </si>
  <si>
    <t>94.25%</t>
  </si>
  <si>
    <t>1239 DEL 17-06-2025</t>
  </si>
  <si>
    <t>1404 DE 07-07-2025</t>
  </si>
  <si>
    <t>Saldos pendiente de giro</t>
  </si>
  <si>
    <t>2025423001602342 - 2025423002589592</t>
  </si>
  <si>
    <t>PENDIENTE GIRO</t>
  </si>
  <si>
    <t>2025423001382260 - 2025423001382262</t>
  </si>
  <si>
    <t xml:space="preserve">CONVENIO FIRMADO ENTRE LA GOBERNACIÓN DEL HUILA Y LA ESE HSFA PARA LA EJECUCION DEL PLAN DE INTERVENCIONES COLECTIVAS DE CONCURRENCIA A TRAVES DE 3 EQUIPOS BASICOS EN SALUD </t>
  </si>
  <si>
    <t>CONVENIO FIRMADO ENTRE LA GOBERNACIÓN DEL HUILA Y LA ESE HSFA PARA EL APOYO Y CONCURRENCIA DE LA ADQUISICION DE LA AMBULANCIA DE TRANSPORTE ASISTENCIAL BASICO</t>
  </si>
  <si>
    <t>CONVENIO FIRMADO ENTRE LA GOBERNACIÓN DEL HUILA Y LA ESE HSFA PARA LA ADQUISICION DEL EQUIPO DE QUIMICA SANGUINEA PARA FORTALECER EL LABORATORIO DE LA ESE HSFA</t>
  </si>
  <si>
    <t>PROYECTO DE ADECUACIONES MAYORES DE LA INFRAESTRUCTURA DE LA ESE HOSPITAL SAN FRANCISCO DE ASÍS (PARA FORTALECIMIENTO Y ACTUALIZACION DE LOS SERVICIOS DE CONSULTA EXTERNA, PROGRAMAS DE PROMOCION Y PREVENCION Y AREA ADMINISTRATIVA)</t>
  </si>
  <si>
    <t>TOTALES</t>
  </si>
  <si>
    <t>ADECUACIONES MENORES DE LOS CENTRO DE ATENCION PRIMARIA EN SALUD (CAPS) DE LA VEREDA NILO Y OSPINA PEREZ)</t>
  </si>
  <si>
    <t>ADQUISICION DE EQUIPOS BIOMEDICOS DEL CENTRO DE ATENCION PRIMARIA EN SALUD DE LAS VEREDAS NILO Y OSPINA PEREZ</t>
  </si>
  <si>
    <t>CONVENIO FIRMADO ENTRE LA GOBERNACIÓN DEL HUILA Y LA ESE HSFA PARA LA ADECUACIÓN DE LA INFRAESTRUCTURA FÍSICA DE LA E.S.E. HOSPITAL SAN FRANCISCO DE ASÍS DE PALERMO-HUILA – SEDE PRINCIPAL (PINTURA DEL HOSPITAL DE FACHADAS Y ADECUACIONES MENORES)</t>
  </si>
  <si>
    <t xml:space="preserve">CONVENIO FIRMADO ENTRE LA ALCALDIA DE PALERMO Y LA ESE HSFA PARA LA REALIZACION DE ESTUDIOS Y DISEÑOS DEL PROYECTO DE AMPLIACIÓN Y REORDENAMIENTO DE LA INFRAESTRUCTURA DE LA ESE HOSPITAL SAN FRANCISCO DE ASÍS (AMPLIACION DEL SERVICIO DE URGENCIAS Y HOSPITALIZACION, CONSTRUCCION DEL SERVICIO HOSPITALIZACION EN SALUD MENTAL Y DEL SERVICIO DE IMAGENOLOGIA (RAYOS X, MAMOGRAFIAS Y ECOGRAFIAS) </t>
  </si>
  <si>
    <t xml:space="preserve">PROYECTO DE AMPLIACIÓN Y REORDENAMIENTO DE LA INFRAESTRUCTURA DE LA ESE HOSPITAL SAN FRANCISCO DE ASÍS (AMPLIACION DEL SERVICIO DE URGENCIAS Y HOSPITALIZACION, CONSTRUCCION DEL SERVICIO HOSPITALIZACION EN SALUD MENTAL Y DEL SERVICIO DE IMAGENOLOGIA (RAYOS X, MAMOGRAFIAS Y ECOGRAFIAS) </t>
  </si>
  <si>
    <t>CONVENIO FIRMADO ENTRE LA ALCALDIA DE PALERMO Y LA ESE HSFA PARA EL APOYO Y CONCURRENCIA DE LA ADQUISICION DE LA AMBULANCIA DE TRANSPORTE ASISTENCIAL BASICO</t>
  </si>
  <si>
    <t>VALOR GIRADO</t>
  </si>
  <si>
    <t>PROYECTOS PENDIENTES DE RADICAR Y EN PROCESO DE ELABORACION Y ESTRUCTURACION 2025 - 2026</t>
  </si>
  <si>
    <t>DESCRIPCION</t>
  </si>
  <si>
    <t>AMBULANCIA TAB</t>
  </si>
  <si>
    <t>VEHICULO TRANSPORTE EXTRAMURAL</t>
  </si>
  <si>
    <t xml:space="preserve">PROPUESTA DE FORTALECIMIENTO DE LOS SERVICIOS DE LA ESE HSFA DEL MUNICIPIO DE PALERMO </t>
  </si>
  <si>
    <t>2654 DE 18-12-2025</t>
  </si>
  <si>
    <t>FORTALECIMIENTO DE SERVICIOS DE LA ESE HSFA</t>
  </si>
  <si>
    <t>RECURSO GIRADO</t>
  </si>
  <si>
    <t>EN GESTION</t>
  </si>
  <si>
    <t>PROYECTOS Y CONVENIOS DE CONCURRENCIA CON LA SECRETARIA DE SALUD DEPARTAMETAL DEL HUILA - GOBERNACION DEL HUILA</t>
  </si>
  <si>
    <t xml:space="preserve">PROYECTOS Y CONVENIOS DE CONCURRENCIA CON LA ALCALDIA DE PALERMO </t>
  </si>
  <si>
    <t>PROYECTOS Y/O CONVENIO</t>
  </si>
  <si>
    <t>CONVENIO FIRMADO ENTRE LA ALCALDIA DE PALERMO Y LA ESE HSFA DE TRANSFERENCIA DE RECURSOS DE SGP - SUBSIDIO A LA OFERTA PARA FINANCIAR LOS GASTOS DE PERSONAL Y LA ADQUISICIÓN DE BIENES Y DE SERVICIOS DE LA OPERACIÓN CORRIENTE DE LAS EMPRESAS SOCIALES DEL ESTADO</t>
  </si>
  <si>
    <t>CONVENIO FIRMADO ENTRE LA ALCALDIA DE PALERMO Y LA ESE HSFA PARA PRESTAR LOS SERVICIOS DE SALUD PÚBLICA PARA LA EJECUCIÓN DEL PLAN DE INTERVENCIONES COLECTIVAS (PIC), VIGENCIA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</si>
</sst>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\ #,##0;[Red]\-&quot;$&quot;\ #,##0"/>
    <numFmt numFmtId="164" formatCode="0.0%"/>
    <numFmt numFmtId="165" formatCode="#,##0;[Red]#,##0"/>
    <numFmt numFmtId="166" formatCode="&quot;$&quot;\ #,##0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FFFFFF"/>
      <name val="Arial"/>
      <family val="2"/>
    </font>
    <font>
      <b/>
      <sz val="14"/>
      <color rgb="FF000000"/>
      <name val="Arial"/>
      <family val="2"/>
    </font>
    <font>
      <b/>
      <sz val="16"/>
      <color rgb="FF000000"/>
      <name val="Arial"/>
      <family val="2"/>
    </font>
    <font>
      <b/>
      <sz val="20"/>
      <color rgb="FFFFFFFF"/>
      <name val="Calibri"/>
      <family val="2"/>
    </font>
    <font>
      <sz val="20"/>
      <color rgb="FF000000"/>
      <name val="Calibri"/>
      <family val="2"/>
    </font>
    <font>
      <b/>
      <sz val="20"/>
      <color rgb="FF000000"/>
      <name val="Calibri"/>
      <family val="2"/>
    </font>
    <font>
      <b/>
      <sz val="20"/>
      <name val="Calibri"/>
      <family val="2"/>
    </font>
    <font>
      <sz val="14"/>
      <color rgb="FF000000"/>
      <name val="Helvetica"/>
      <family val="2"/>
    </font>
    <font>
      <b/>
      <sz val="16"/>
      <color rgb="FF000000"/>
      <name val="Helvetica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6"/>
      <color rgb="FF000000"/>
      <name val="Aptos Narrow"/>
    </font>
    <font>
      <sz val="10"/>
      <color rgb="FF000000"/>
      <name val="Aptos Narrow"/>
    </font>
    <font>
      <b/>
      <sz val="10"/>
      <color rgb="FF000000"/>
      <name val="Century Gothic"/>
      <family val="2"/>
    </font>
    <font>
      <b/>
      <sz val="14"/>
      <color rgb="FFFFFFFF"/>
      <name val="Arial"/>
      <family val="2"/>
    </font>
    <font>
      <b/>
      <sz val="12"/>
      <color rgb="FFFFFFFF"/>
      <name val="Arial"/>
      <family val="2"/>
    </font>
    <font>
      <b/>
      <sz val="11"/>
      <color rgb="FFFFFFFF"/>
      <name val="Arial"/>
      <family val="2"/>
    </font>
    <font>
      <b/>
      <sz val="14"/>
      <color rgb="FFFF0000"/>
      <name val="Arial"/>
      <family val="2"/>
    </font>
    <font>
      <b/>
      <sz val="14"/>
      <color rgb="FF000000"/>
      <name val="Arial"/>
      <family val="2"/>
    </font>
    <font>
      <b/>
      <sz val="9"/>
      <color rgb="FFFFFFFF"/>
      <name val="Helvetica"/>
      <family val="2"/>
    </font>
    <font>
      <sz val="9"/>
      <color rgb="FF000000"/>
      <name val="Aptos Narrow"/>
    </font>
    <font>
      <sz val="8"/>
      <color rgb="FF000000"/>
      <name val="Aptos Narrow"/>
    </font>
    <font>
      <sz val="14"/>
      <color rgb="FF000000"/>
      <name val="Aptos Narrow"/>
    </font>
    <font>
      <b/>
      <sz val="14"/>
      <color rgb="FFFF0000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ptos Narrow"/>
    </font>
    <font>
      <b/>
      <sz val="10"/>
      <color rgb="FFFFFFFF"/>
      <name val="Arial"/>
      <family val="2"/>
    </font>
    <font>
      <b/>
      <sz val="11"/>
      <color rgb="FFFFFFFF"/>
      <name val="Helvetica"/>
      <family val="2"/>
    </font>
    <font>
      <sz val="11"/>
      <color rgb="FF000000"/>
      <name val="Aptos Narrow"/>
    </font>
    <font>
      <b/>
      <sz val="11"/>
      <color rgb="FF000000"/>
      <name val="Century Gothic"/>
      <family val="2"/>
    </font>
    <font>
      <b/>
      <sz val="11"/>
      <color rgb="FF000000"/>
      <name val="Helvetica"/>
      <family val="2"/>
    </font>
    <font>
      <sz val="12"/>
      <color rgb="FF000000"/>
      <name val="Aptos Narrow"/>
    </font>
    <font>
      <b/>
      <sz val="12"/>
      <color rgb="FFFFFFFF"/>
      <name val="Helvetica"/>
      <family val="2"/>
    </font>
    <font>
      <sz val="14"/>
      <color rgb="FF000000"/>
      <name val="Century Gothic"/>
      <family val="2"/>
    </font>
    <font>
      <b/>
      <sz val="22"/>
      <color theme="1"/>
      <name val="Arial"/>
      <family val="2"/>
    </font>
    <font>
      <b/>
      <sz val="22"/>
      <color rgb="FF000000"/>
      <name val="Arial"/>
      <family val="2"/>
    </font>
    <font>
      <b/>
      <sz val="26"/>
      <color theme="1"/>
      <name val="Arial"/>
      <family val="2"/>
    </font>
    <font>
      <sz val="18"/>
      <color theme="1"/>
      <name val="Arial"/>
      <family val="2"/>
    </font>
    <font>
      <b/>
      <sz val="24"/>
      <color theme="1"/>
      <name val="Arial"/>
      <family val="2"/>
    </font>
    <font>
      <b/>
      <sz val="18"/>
      <color rgb="FF000000"/>
      <name val="Arial"/>
      <family val="2"/>
    </font>
    <font>
      <b/>
      <sz val="18"/>
      <color rgb="FFFFFFFF"/>
      <name val="Arial"/>
      <family val="2"/>
    </font>
    <font>
      <b/>
      <sz val="26"/>
      <color rgb="FFFFFFFF"/>
      <name val="Arial"/>
      <family val="2"/>
    </font>
    <font>
      <b/>
      <sz val="28"/>
      <color theme="1"/>
      <name val="Abadi"/>
    </font>
  </fonts>
  <fills count="12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slantDashDot">
        <color indexed="64"/>
      </left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medium">
        <color indexed="64"/>
      </left>
      <right/>
      <top style="medium">
        <color indexed="64"/>
      </top>
      <bottom style="slantDashDot">
        <color indexed="64"/>
      </bottom>
      <diagonal/>
    </border>
    <border>
      <left/>
      <right/>
      <top style="medium">
        <color indexed="64"/>
      </top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 style="slantDashDot">
        <color indexed="64"/>
      </bottom>
      <diagonal/>
    </border>
    <border>
      <left style="medium">
        <color indexed="64"/>
      </left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slantDashDot">
        <color indexed="64"/>
      </left>
      <right style="medium">
        <color indexed="64"/>
      </right>
      <top style="slantDashDot">
        <color indexed="64"/>
      </top>
      <bottom style="slantDashDot">
        <color indexed="64"/>
      </bottom>
      <diagonal/>
    </border>
    <border>
      <left style="medium">
        <color indexed="64"/>
      </left>
      <right style="slantDashDot">
        <color indexed="64"/>
      </right>
      <top style="slantDashDot">
        <color indexed="64"/>
      </top>
      <bottom style="medium">
        <color indexed="64"/>
      </bottom>
      <diagonal/>
    </border>
    <border>
      <left style="slantDashDot">
        <color indexed="64"/>
      </left>
      <right style="slantDashDot">
        <color indexed="64"/>
      </right>
      <top style="slantDashDot">
        <color indexed="64"/>
      </top>
      <bottom style="medium">
        <color indexed="64"/>
      </bottom>
      <diagonal/>
    </border>
    <border>
      <left style="slantDashDot">
        <color indexed="64"/>
      </left>
      <right style="medium">
        <color indexed="64"/>
      </right>
      <top style="slantDashDot">
        <color indexed="64"/>
      </top>
      <bottom style="medium">
        <color indexed="64"/>
      </bottom>
      <diagonal/>
    </border>
    <border>
      <left style="slantDashDot">
        <color indexed="64"/>
      </left>
      <right style="slantDashDot">
        <color indexed="64"/>
      </right>
      <top/>
      <bottom style="slantDashDot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1">
    <xf numFmtId="0" fontId="0" fillId="0" borderId="0" xfId="0"/>
    <xf numFmtId="9" fontId="0" fillId="0" borderId="0" xfId="1" applyFont="1"/>
    <xf numFmtId="10" fontId="0" fillId="0" borderId="0" xfId="1" applyNumberFormat="1" applyFont="1"/>
    <xf numFmtId="0" fontId="5" fillId="2" borderId="15" xfId="0" applyFont="1" applyFill="1" applyBorder="1" applyAlignment="1">
      <alignment horizontal="center" vertical="center" wrapText="1" readingOrder="1"/>
    </xf>
    <xf numFmtId="0" fontId="6" fillId="0" borderId="15" xfId="0" applyFont="1" applyBorder="1" applyAlignment="1">
      <alignment horizontal="center" vertical="center" wrapText="1" readingOrder="1"/>
    </xf>
    <xf numFmtId="3" fontId="6" fillId="0" borderId="15" xfId="0" applyNumberFormat="1" applyFont="1" applyBorder="1" applyAlignment="1">
      <alignment horizontal="center" vertical="center" wrapText="1" readingOrder="1"/>
    </xf>
    <xf numFmtId="3" fontId="5" fillId="2" borderId="15" xfId="0" applyNumberFormat="1" applyFont="1" applyFill="1" applyBorder="1" applyAlignment="1">
      <alignment horizontal="center" vertical="center" wrapText="1" readingOrder="1"/>
    </xf>
    <xf numFmtId="164" fontId="7" fillId="0" borderId="15" xfId="1" applyNumberFormat="1" applyFont="1" applyBorder="1" applyAlignment="1">
      <alignment horizontal="center" vertical="center" wrapText="1" readingOrder="1"/>
    </xf>
    <xf numFmtId="164" fontId="8" fillId="3" borderId="15" xfId="1" applyNumberFormat="1" applyFont="1" applyFill="1" applyBorder="1" applyAlignment="1">
      <alignment horizontal="center" vertical="center" wrapText="1" readingOrder="1"/>
    </xf>
    <xf numFmtId="165" fontId="0" fillId="0" borderId="0" xfId="0" applyNumberFormat="1"/>
    <xf numFmtId="0" fontId="11" fillId="0" borderId="0" xfId="0" applyFont="1"/>
    <xf numFmtId="1" fontId="11" fillId="0" borderId="0" xfId="0" applyNumberFormat="1" applyFont="1"/>
    <xf numFmtId="0" fontId="14" fillId="0" borderId="0" xfId="0" applyFont="1"/>
    <xf numFmtId="0" fontId="16" fillId="0" borderId="14" xfId="0" applyFont="1" applyBorder="1" applyAlignment="1">
      <alignment horizontal="center" vertical="center" wrapText="1" readingOrder="1"/>
    </xf>
    <xf numFmtId="3" fontId="16" fillId="0" borderId="14" xfId="0" applyNumberFormat="1" applyFont="1" applyBorder="1" applyAlignment="1">
      <alignment horizontal="center" vertical="center" wrapText="1" readingOrder="1"/>
    </xf>
    <xf numFmtId="0" fontId="18" fillId="2" borderId="1" xfId="0" applyFont="1" applyFill="1" applyBorder="1" applyAlignment="1">
      <alignment horizontal="center" vertical="center" wrapText="1" readingOrder="1"/>
    </xf>
    <xf numFmtId="0" fontId="22" fillId="0" borderId="1" xfId="0" applyFont="1" applyBorder="1" applyAlignment="1">
      <alignment horizontal="center" vertical="center" wrapText="1" readingOrder="1"/>
    </xf>
    <xf numFmtId="0" fontId="23" fillId="2" borderId="14" xfId="0" applyFont="1" applyFill="1" applyBorder="1" applyAlignment="1">
      <alignment horizontal="center" vertical="center" wrapText="1" readingOrder="1"/>
    </xf>
    <xf numFmtId="0" fontId="25" fillId="0" borderId="14" xfId="0" applyFont="1" applyBorder="1" applyAlignment="1">
      <alignment horizontal="center" wrapText="1" readingOrder="1"/>
    </xf>
    <xf numFmtId="0" fontId="26" fillId="7" borderId="14" xfId="0" applyFont="1" applyFill="1" applyBorder="1" applyAlignment="1">
      <alignment horizontal="center" wrapText="1" readingOrder="1"/>
    </xf>
    <xf numFmtId="0" fontId="26" fillId="7" borderId="14" xfId="0" applyFont="1" applyFill="1" applyBorder="1" applyAlignment="1">
      <alignment horizontal="center" vertical="center" wrapText="1" readingOrder="1"/>
    </xf>
    <xf numFmtId="3" fontId="26" fillId="7" borderId="14" xfId="0" applyNumberFormat="1" applyFont="1" applyFill="1" applyBorder="1" applyAlignment="1">
      <alignment horizontal="center" vertical="center" wrapText="1" readingOrder="1"/>
    </xf>
    <xf numFmtId="0" fontId="17" fillId="4" borderId="14" xfId="0" applyFont="1" applyFill="1" applyBorder="1" applyAlignment="1">
      <alignment horizontal="center" wrapText="1" readingOrder="1"/>
    </xf>
    <xf numFmtId="0" fontId="17" fillId="0" borderId="14" xfId="0" applyFont="1" applyBorder="1" applyAlignment="1">
      <alignment horizontal="center" wrapText="1" readingOrder="1"/>
    </xf>
    <xf numFmtId="3" fontId="17" fillId="4" borderId="14" xfId="0" applyNumberFormat="1" applyFont="1" applyFill="1" applyBorder="1" applyAlignment="1">
      <alignment horizont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10" fontId="4" fillId="0" borderId="1" xfId="0" applyNumberFormat="1" applyFont="1" applyBorder="1" applyAlignment="1">
      <alignment horizontal="center" vertical="center" wrapText="1" readingOrder="1"/>
    </xf>
    <xf numFmtId="9" fontId="4" fillId="3" borderId="1" xfId="0" applyNumberFormat="1" applyFont="1" applyFill="1" applyBorder="1" applyAlignment="1">
      <alignment horizontal="center" vertical="center" wrapText="1" readingOrder="1"/>
    </xf>
    <xf numFmtId="3" fontId="4" fillId="0" borderId="21" xfId="0" applyNumberFormat="1" applyFont="1" applyBorder="1" applyAlignment="1">
      <alignment horizontal="center" vertical="center" wrapText="1" readingOrder="1"/>
    </xf>
    <xf numFmtId="3" fontId="4" fillId="0" borderId="1" xfId="0" applyNumberFormat="1" applyFont="1" applyBorder="1" applyAlignment="1">
      <alignment horizontal="center" vertical="center" wrapText="1" readingOrder="1"/>
    </xf>
    <xf numFmtId="0" fontId="28" fillId="0" borderId="1" xfId="0" applyFont="1" applyBorder="1" applyAlignment="1">
      <alignment horizontal="center" vertical="center" wrapText="1" readingOrder="1"/>
    </xf>
    <xf numFmtId="3" fontId="28" fillId="0" borderId="1" xfId="0" applyNumberFormat="1" applyFont="1" applyBorder="1" applyAlignment="1">
      <alignment horizontal="center" vertical="center" wrapText="1" readingOrder="1"/>
    </xf>
    <xf numFmtId="3" fontId="3" fillId="8" borderId="1" xfId="0" applyNumberFormat="1" applyFont="1" applyFill="1" applyBorder="1" applyAlignment="1">
      <alignment horizontal="center" vertical="center" wrapText="1" readingOrder="1"/>
    </xf>
    <xf numFmtId="3" fontId="29" fillId="8" borderId="1" xfId="0" applyNumberFormat="1" applyFont="1" applyFill="1" applyBorder="1" applyAlignment="1">
      <alignment horizontal="center" vertical="center" wrapText="1" readingOrder="1"/>
    </xf>
    <xf numFmtId="0" fontId="31" fillId="2" borderId="14" xfId="0" applyFont="1" applyFill="1" applyBorder="1" applyAlignment="1">
      <alignment horizontal="center" vertical="center" wrapText="1" readingOrder="1"/>
    </xf>
    <xf numFmtId="0" fontId="33" fillId="0" borderId="14" xfId="0" applyFont="1" applyBorder="1" applyAlignment="1">
      <alignment horizontal="center" vertical="center" wrapText="1" readingOrder="1"/>
    </xf>
    <xf numFmtId="0" fontId="33" fillId="4" borderId="14" xfId="0" applyFont="1" applyFill="1" applyBorder="1" applyAlignment="1">
      <alignment horizontal="center" vertical="center" wrapText="1" readingOrder="1"/>
    </xf>
    <xf numFmtId="0" fontId="34" fillId="0" borderId="14" xfId="0" applyFont="1" applyBorder="1" applyAlignment="1">
      <alignment horizontal="center" vertical="center" wrapText="1" readingOrder="1"/>
    </xf>
    <xf numFmtId="0" fontId="32" fillId="0" borderId="14" xfId="0" applyFont="1" applyBorder="1" applyAlignment="1">
      <alignment horizontal="center" vertical="center" wrapText="1" readingOrder="1"/>
    </xf>
    <xf numFmtId="0" fontId="15" fillId="5" borderId="14" xfId="0" applyFont="1" applyFill="1" applyBorder="1" applyAlignment="1">
      <alignment horizontal="center" vertical="center" wrapText="1" readingOrder="1"/>
    </xf>
    <xf numFmtId="0" fontId="10" fillId="5" borderId="14" xfId="0" applyFont="1" applyFill="1" applyBorder="1" applyAlignment="1">
      <alignment horizontal="center" vertical="center" wrapText="1" readingOrder="1"/>
    </xf>
    <xf numFmtId="3" fontId="15" fillId="5" borderId="14" xfId="0" applyNumberFormat="1" applyFont="1" applyFill="1" applyBorder="1" applyAlignment="1">
      <alignment horizontal="center" vertical="center" wrapText="1" readingOrder="1"/>
    </xf>
    <xf numFmtId="0" fontId="24" fillId="0" borderId="14" xfId="0" applyFont="1" applyBorder="1" applyAlignment="1">
      <alignment horizontal="center" wrapText="1" readingOrder="1"/>
    </xf>
    <xf numFmtId="0" fontId="29" fillId="5" borderId="14" xfId="0" applyFont="1" applyFill="1" applyBorder="1" applyAlignment="1">
      <alignment horizontal="center" wrapText="1" readingOrder="1"/>
    </xf>
    <xf numFmtId="0" fontId="29" fillId="5" borderId="14" xfId="0" applyFont="1" applyFill="1" applyBorder="1" applyAlignment="1">
      <alignment horizontal="center" vertical="center" wrapText="1" readingOrder="1"/>
    </xf>
    <xf numFmtId="3" fontId="29" fillId="5" borderId="14" xfId="0" applyNumberFormat="1" applyFont="1" applyFill="1" applyBorder="1" applyAlignment="1">
      <alignment horizontal="center" vertical="center" wrapText="1" readingOrder="1"/>
    </xf>
    <xf numFmtId="0" fontId="36" fillId="2" borderId="14" xfId="0" applyFont="1" applyFill="1" applyBorder="1" applyAlignment="1">
      <alignment horizontal="center" vertical="center" wrapText="1" readingOrder="1"/>
    </xf>
    <xf numFmtId="0" fontId="35" fillId="0" borderId="14" xfId="0" applyFont="1" applyBorder="1" applyAlignment="1">
      <alignment horizontal="center" vertical="center" wrapText="1" readingOrder="1"/>
    </xf>
    <xf numFmtId="0" fontId="37" fillId="0" borderId="14" xfId="0" applyFont="1" applyBorder="1" applyAlignment="1">
      <alignment horizontal="center" vertical="center" wrapText="1" readingOrder="1"/>
    </xf>
    <xf numFmtId="0" fontId="37" fillId="4" borderId="14" xfId="0" applyFont="1" applyFill="1" applyBorder="1" applyAlignment="1">
      <alignment horizontal="center" vertical="center" wrapText="1" readingOrder="1"/>
    </xf>
    <xf numFmtId="0" fontId="9" fillId="0" borderId="14" xfId="0" applyFont="1" applyBorder="1" applyAlignment="1">
      <alignment horizontal="center" vertical="center" wrapText="1" readingOrder="1"/>
    </xf>
    <xf numFmtId="0" fontId="3" fillId="5" borderId="2" xfId="0" applyFont="1" applyFill="1" applyBorder="1" applyAlignment="1">
      <alignment horizontal="center" vertical="center" wrapText="1" readingOrder="1"/>
    </xf>
    <xf numFmtId="1" fontId="3" fillId="5" borderId="2" xfId="0" applyNumberFormat="1" applyFont="1" applyFill="1" applyBorder="1" applyAlignment="1">
      <alignment horizontal="center" vertical="center" wrapText="1" readingOrder="1"/>
    </xf>
    <xf numFmtId="0" fontId="3" fillId="5" borderId="1" xfId="0" applyFont="1" applyFill="1" applyBorder="1" applyAlignment="1">
      <alignment horizontal="center" vertical="center" wrapText="1" readingOrder="1"/>
    </xf>
    <xf numFmtId="0" fontId="3" fillId="5" borderId="4" xfId="0" applyFont="1" applyFill="1" applyBorder="1" applyAlignment="1">
      <alignment horizontal="center" vertical="center" wrapText="1" readingOrder="1"/>
    </xf>
    <xf numFmtId="1" fontId="3" fillId="5" borderId="1" xfId="0" applyNumberFormat="1" applyFont="1" applyFill="1" applyBorder="1" applyAlignment="1">
      <alignment horizontal="center" vertical="center" wrapText="1" readingOrder="1"/>
    </xf>
    <xf numFmtId="0" fontId="13" fillId="5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 readingOrder="1"/>
    </xf>
    <xf numFmtId="1" fontId="3" fillId="9" borderId="1" xfId="0" applyNumberFormat="1" applyFont="1" applyFill="1" applyBorder="1" applyAlignment="1">
      <alignment horizontal="center" vertical="center" wrapText="1" readingOrder="1"/>
    </xf>
    <xf numFmtId="0" fontId="12" fillId="9" borderId="1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 readingOrder="1"/>
    </xf>
    <xf numFmtId="1" fontId="3" fillId="9" borderId="2" xfId="0" applyNumberFormat="1" applyFont="1" applyFill="1" applyBorder="1" applyAlignment="1">
      <alignment horizontal="center" vertical="center" wrapText="1" readingOrder="1"/>
    </xf>
    <xf numFmtId="10" fontId="28" fillId="0" borderId="1" xfId="0" applyNumberFormat="1" applyFont="1" applyBorder="1" applyAlignment="1">
      <alignment horizontal="center" vertical="center" wrapText="1" readingOrder="1"/>
    </xf>
    <xf numFmtId="10" fontId="3" fillId="8" borderId="1" xfId="0" applyNumberFormat="1" applyFont="1" applyFill="1" applyBorder="1" applyAlignment="1">
      <alignment horizontal="center" vertical="center" wrapText="1" readingOrder="1"/>
    </xf>
    <xf numFmtId="6" fontId="11" fillId="0" borderId="0" xfId="0" applyNumberFormat="1" applyFont="1" applyAlignment="1">
      <alignment horizontal="center"/>
    </xf>
    <xf numFmtId="6" fontId="42" fillId="3" borderId="16" xfId="0" applyNumberFormat="1" applyFont="1" applyFill="1" applyBorder="1" applyAlignment="1">
      <alignment horizontal="center"/>
    </xf>
    <xf numFmtId="6" fontId="43" fillId="5" borderId="2" xfId="0" applyNumberFormat="1" applyFont="1" applyFill="1" applyBorder="1" applyAlignment="1">
      <alignment horizontal="center" vertical="center" wrapText="1" readingOrder="1"/>
    </xf>
    <xf numFmtId="6" fontId="43" fillId="5" borderId="1" xfId="0" applyNumberFormat="1" applyFont="1" applyFill="1" applyBorder="1" applyAlignment="1">
      <alignment horizontal="center" vertical="center" wrapText="1" readingOrder="1"/>
    </xf>
    <xf numFmtId="6" fontId="43" fillId="9" borderId="1" xfId="0" applyNumberFormat="1" applyFont="1" applyFill="1" applyBorder="1" applyAlignment="1">
      <alignment horizontal="center" vertical="center" wrapText="1" readingOrder="1"/>
    </xf>
    <xf numFmtId="0" fontId="38" fillId="3" borderId="16" xfId="0" applyFont="1" applyFill="1" applyBorder="1" applyAlignment="1">
      <alignment horizontal="center"/>
    </xf>
    <xf numFmtId="6" fontId="40" fillId="3" borderId="16" xfId="0" applyNumberFormat="1" applyFont="1" applyFill="1" applyBorder="1" applyAlignment="1">
      <alignment horizontal="center"/>
    </xf>
    <xf numFmtId="6" fontId="11" fillId="0" borderId="0" xfId="0" applyNumberFormat="1" applyFont="1"/>
    <xf numFmtId="166" fontId="11" fillId="0" borderId="0" xfId="0" applyNumberFormat="1" applyFont="1"/>
    <xf numFmtId="0" fontId="44" fillId="2" borderId="1" xfId="0" applyFont="1" applyFill="1" applyBorder="1" applyAlignment="1">
      <alignment horizontal="center" vertical="center" wrapText="1" readingOrder="1"/>
    </xf>
    <xf numFmtId="1" fontId="44" fillId="2" borderId="1" xfId="0" applyNumberFormat="1" applyFont="1" applyFill="1" applyBorder="1" applyAlignment="1">
      <alignment horizontal="center" vertical="center" wrapText="1" readingOrder="1"/>
    </xf>
    <xf numFmtId="0" fontId="41" fillId="0" borderId="0" xfId="0" applyFont="1"/>
    <xf numFmtId="0" fontId="41" fillId="0" borderId="0" xfId="0" applyFont="1" applyAlignment="1">
      <alignment horizontal="center" vertical="center" wrapText="1"/>
    </xf>
    <xf numFmtId="9" fontId="11" fillId="0" borderId="0" xfId="0" applyNumberFormat="1" applyFont="1"/>
    <xf numFmtId="0" fontId="3" fillId="5" borderId="2" xfId="0" applyFont="1" applyFill="1" applyBorder="1" applyAlignment="1">
      <alignment horizontal="justify" vertical="center" wrapText="1" readingOrder="1"/>
    </xf>
    <xf numFmtId="0" fontId="3" fillId="5" borderId="1" xfId="0" applyFont="1" applyFill="1" applyBorder="1" applyAlignment="1">
      <alignment horizontal="justify" vertical="center" wrapText="1" readingOrder="1"/>
    </xf>
    <xf numFmtId="6" fontId="39" fillId="5" borderId="5" xfId="0" applyNumberFormat="1" applyFont="1" applyFill="1" applyBorder="1" applyAlignment="1">
      <alignment horizontal="center" vertical="center" wrapText="1" readingOrder="1"/>
    </xf>
    <xf numFmtId="6" fontId="39" fillId="5" borderId="11" xfId="0" applyNumberFormat="1" applyFont="1" applyFill="1" applyBorder="1" applyAlignment="1">
      <alignment horizontal="center" vertical="center" wrapText="1" readingOrder="1"/>
    </xf>
    <xf numFmtId="0" fontId="45" fillId="2" borderId="4" xfId="0" applyFont="1" applyFill="1" applyBorder="1" applyAlignment="1">
      <alignment horizontal="center" vertical="center" wrapText="1" readingOrder="1"/>
    </xf>
    <xf numFmtId="0" fontId="45" fillId="2" borderId="3" xfId="0" applyFont="1" applyFill="1" applyBorder="1" applyAlignment="1">
      <alignment horizontal="center" vertical="center" wrapText="1" readingOrder="1"/>
    </xf>
    <xf numFmtId="0" fontId="41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 wrapText="1" readingOrder="1"/>
    </xf>
    <xf numFmtId="6" fontId="39" fillId="0" borderId="0" xfId="0" applyNumberFormat="1" applyFont="1" applyAlignment="1">
      <alignment horizontal="center" vertical="center" wrapText="1" readingOrder="1"/>
    </xf>
    <xf numFmtId="0" fontId="38" fillId="0" borderId="0" xfId="0" applyFont="1" applyAlignment="1">
      <alignment horizontal="center" vertical="center"/>
    </xf>
    <xf numFmtId="0" fontId="45" fillId="2" borderId="26" xfId="0" applyFont="1" applyFill="1" applyBorder="1" applyAlignment="1">
      <alignment horizontal="center" vertical="center" wrapText="1" readingOrder="1"/>
    </xf>
    <xf numFmtId="6" fontId="39" fillId="10" borderId="26" xfId="0" applyNumberFormat="1" applyFont="1" applyFill="1" applyBorder="1" applyAlignment="1">
      <alignment horizontal="center" vertical="center" wrapText="1" readingOrder="1"/>
    </xf>
    <xf numFmtId="0" fontId="3" fillId="11" borderId="26" xfId="0" applyFont="1" applyFill="1" applyBorder="1" applyAlignment="1">
      <alignment horizontal="justify" vertical="center" wrapText="1" readingOrder="1"/>
    </xf>
    <xf numFmtId="6" fontId="39" fillId="11" borderId="26" xfId="0" applyNumberFormat="1" applyFont="1" applyFill="1" applyBorder="1" applyAlignment="1">
      <alignment horizontal="center" vertical="center" wrapText="1" readingOrder="1"/>
    </xf>
    <xf numFmtId="0" fontId="38" fillId="3" borderId="26" xfId="0" applyFont="1" applyFill="1" applyBorder="1" applyAlignment="1">
      <alignment horizontal="center"/>
    </xf>
    <xf numFmtId="6" fontId="40" fillId="3" borderId="26" xfId="0" applyNumberFormat="1" applyFont="1" applyFill="1" applyBorder="1" applyAlignment="1">
      <alignment horizontal="center"/>
    </xf>
    <xf numFmtId="0" fontId="46" fillId="0" borderId="0" xfId="0" applyFont="1" applyAlignment="1">
      <alignment vertical="center" wrapText="1"/>
    </xf>
    <xf numFmtId="0" fontId="45" fillId="2" borderId="30" xfId="0" applyFont="1" applyFill="1" applyBorder="1" applyAlignment="1">
      <alignment horizontal="center" vertical="center" wrapText="1" readingOrder="1"/>
    </xf>
    <xf numFmtId="0" fontId="45" fillId="2" borderId="31" xfId="0" applyFont="1" applyFill="1" applyBorder="1" applyAlignment="1">
      <alignment horizontal="center" vertical="center" wrapText="1" readingOrder="1"/>
    </xf>
    <xf numFmtId="0" fontId="3" fillId="10" borderId="30" xfId="0" applyFont="1" applyFill="1" applyBorder="1" applyAlignment="1">
      <alignment horizontal="justify" vertical="center" wrapText="1" readingOrder="1"/>
    </xf>
    <xf numFmtId="6" fontId="39" fillId="10" borderId="31" xfId="0" applyNumberFormat="1" applyFont="1" applyFill="1" applyBorder="1" applyAlignment="1">
      <alignment horizontal="center" vertical="center" wrapText="1" readingOrder="1"/>
    </xf>
    <xf numFmtId="0" fontId="38" fillId="3" borderId="32" xfId="0" applyFont="1" applyFill="1" applyBorder="1" applyAlignment="1">
      <alignment horizontal="center"/>
    </xf>
    <xf numFmtId="6" fontId="40" fillId="3" borderId="33" xfId="0" applyNumberFormat="1" applyFont="1" applyFill="1" applyBorder="1" applyAlignment="1">
      <alignment horizontal="center"/>
    </xf>
    <xf numFmtId="6" fontId="40" fillId="3" borderId="34" xfId="0" applyNumberFormat="1" applyFont="1" applyFill="1" applyBorder="1" applyAlignment="1">
      <alignment horizontal="center"/>
    </xf>
    <xf numFmtId="0" fontId="45" fillId="2" borderId="35" xfId="0" applyFont="1" applyFill="1" applyBorder="1" applyAlignment="1">
      <alignment horizontal="center" vertical="center" wrapText="1" readingOrder="1"/>
    </xf>
    <xf numFmtId="6" fontId="41" fillId="0" borderId="20" xfId="0" applyNumberFormat="1" applyFont="1" applyBorder="1" applyAlignment="1">
      <alignment horizontal="center" vertical="center"/>
    </xf>
    <xf numFmtId="0" fontId="41" fillId="0" borderId="20" xfId="0" applyFont="1" applyBorder="1" applyAlignment="1">
      <alignment horizontal="center" vertical="center"/>
    </xf>
    <xf numFmtId="0" fontId="46" fillId="6" borderId="25" xfId="0" applyFont="1" applyFill="1" applyBorder="1" applyAlignment="1">
      <alignment horizontal="center" vertical="center" wrapText="1"/>
    </xf>
    <xf numFmtId="0" fontId="46" fillId="6" borderId="0" xfId="0" applyFont="1" applyFill="1" applyAlignment="1">
      <alignment horizontal="center" vertical="center" wrapText="1"/>
    </xf>
    <xf numFmtId="6" fontId="38" fillId="5" borderId="23" xfId="0" applyNumberFormat="1" applyFont="1" applyFill="1" applyBorder="1" applyAlignment="1">
      <alignment horizontal="center" vertical="center"/>
    </xf>
    <xf numFmtId="0" fontId="38" fillId="5" borderId="24" xfId="0" applyFont="1" applyFill="1" applyBorder="1" applyAlignment="1">
      <alignment horizontal="center" vertical="center"/>
    </xf>
    <xf numFmtId="0" fontId="38" fillId="5" borderId="22" xfId="0" applyFont="1" applyFill="1" applyBorder="1" applyAlignment="1">
      <alignment horizontal="center" vertical="center"/>
    </xf>
    <xf numFmtId="0" fontId="42" fillId="6" borderId="9" xfId="0" applyFont="1" applyFill="1" applyBorder="1" applyAlignment="1">
      <alignment horizontal="center" vertical="center"/>
    </xf>
    <xf numFmtId="0" fontId="42" fillId="3" borderId="17" xfId="0" applyFont="1" applyFill="1" applyBorder="1" applyAlignment="1">
      <alignment horizontal="center"/>
    </xf>
    <xf numFmtId="0" fontId="42" fillId="3" borderId="18" xfId="0" applyFont="1" applyFill="1" applyBorder="1" applyAlignment="1">
      <alignment horizontal="center"/>
    </xf>
    <xf numFmtId="0" fontId="42" fillId="3" borderId="19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vertical="center" wrapText="1" readingOrder="1"/>
    </xf>
    <xf numFmtId="0" fontId="3" fillId="5" borderId="4" xfId="0" applyFont="1" applyFill="1" applyBorder="1" applyAlignment="1">
      <alignment horizontal="center" vertical="center" wrapText="1" readingOrder="1"/>
    </xf>
    <xf numFmtId="0" fontId="46" fillId="6" borderId="27" xfId="0" applyFont="1" applyFill="1" applyBorder="1" applyAlignment="1">
      <alignment horizontal="center" vertical="center" wrapText="1"/>
    </xf>
    <xf numFmtId="0" fontId="46" fillId="6" borderId="28" xfId="0" applyFont="1" applyFill="1" applyBorder="1" applyAlignment="1">
      <alignment horizontal="center" vertical="center" wrapText="1"/>
    </xf>
    <xf numFmtId="0" fontId="46" fillId="6" borderId="29" xfId="0" applyFont="1" applyFill="1" applyBorder="1" applyAlignment="1">
      <alignment horizontal="center" vertical="center" wrapText="1"/>
    </xf>
    <xf numFmtId="0" fontId="46" fillId="6" borderId="36" xfId="0" applyFont="1" applyFill="1" applyBorder="1" applyAlignment="1">
      <alignment horizontal="center" vertical="center" wrapText="1"/>
    </xf>
    <xf numFmtId="0" fontId="46" fillId="6" borderId="37" xfId="0" applyFont="1" applyFill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 readingOrder="1"/>
    </xf>
    <xf numFmtId="3" fontId="4" fillId="0" borderId="12" xfId="0" applyNumberFormat="1" applyFont="1" applyBorder="1" applyAlignment="1">
      <alignment horizontal="center" vertical="center" wrapText="1" readingOrder="1"/>
    </xf>
    <xf numFmtId="3" fontId="4" fillId="0" borderId="13" xfId="0" applyNumberFormat="1" applyFont="1" applyBorder="1" applyAlignment="1">
      <alignment horizontal="center" vertical="center" wrapText="1" readingOrder="1"/>
    </xf>
    <xf numFmtId="0" fontId="4" fillId="3" borderId="11" xfId="0" applyFont="1" applyFill="1" applyBorder="1" applyAlignment="1">
      <alignment horizontal="center" vertical="center" wrapText="1" readingOrder="1"/>
    </xf>
    <xf numFmtId="0" fontId="4" fillId="3" borderId="12" xfId="0" applyFont="1" applyFill="1" applyBorder="1" applyAlignment="1">
      <alignment horizontal="center" vertical="center" wrapText="1" readingOrder="1"/>
    </xf>
    <xf numFmtId="0" fontId="4" fillId="3" borderId="13" xfId="0" applyFont="1" applyFill="1" applyBorder="1" applyAlignment="1">
      <alignment horizontal="center" vertical="center" wrapText="1" readingOrder="1"/>
    </xf>
    <xf numFmtId="0" fontId="18" fillId="2" borderId="5" xfId="0" applyFont="1" applyFill="1" applyBorder="1" applyAlignment="1">
      <alignment horizontal="center" vertical="center" wrapText="1" readingOrder="1"/>
    </xf>
    <xf numFmtId="0" fontId="18" fillId="2" borderId="6" xfId="0" applyFont="1" applyFill="1" applyBorder="1" applyAlignment="1">
      <alignment horizontal="center" vertical="center" wrapText="1" readingOrder="1"/>
    </xf>
    <xf numFmtId="0" fontId="18" fillId="2" borderId="7" xfId="0" applyFont="1" applyFill="1" applyBorder="1" applyAlignment="1">
      <alignment horizontal="center" vertical="center" wrapText="1" readingOrder="1"/>
    </xf>
    <xf numFmtId="0" fontId="18" fillId="2" borderId="8" xfId="0" applyFont="1" applyFill="1" applyBorder="1" applyAlignment="1">
      <alignment horizontal="center" vertical="center" wrapText="1" readingOrder="1"/>
    </xf>
    <xf numFmtId="0" fontId="18" fillId="2" borderId="9" xfId="0" applyFont="1" applyFill="1" applyBorder="1" applyAlignment="1">
      <alignment horizontal="center" vertical="center" wrapText="1" readingOrder="1"/>
    </xf>
    <xf numFmtId="0" fontId="18" fillId="2" borderId="10" xfId="0" applyFont="1" applyFill="1" applyBorder="1" applyAlignment="1">
      <alignment horizontal="center" vertical="center" wrapText="1" readingOrder="1"/>
    </xf>
    <xf numFmtId="0" fontId="27" fillId="2" borderId="11" xfId="0" applyFont="1" applyFill="1" applyBorder="1" applyAlignment="1">
      <alignment horizontal="center" vertical="center" wrapText="1" readingOrder="1"/>
    </xf>
    <xf numFmtId="0" fontId="21" fillId="2" borderId="12" xfId="0" applyFont="1" applyFill="1" applyBorder="1" applyAlignment="1">
      <alignment horizontal="center" vertical="center" wrapText="1" readingOrder="1"/>
    </xf>
    <xf numFmtId="0" fontId="21" fillId="2" borderId="13" xfId="0" applyFont="1" applyFill="1" applyBorder="1" applyAlignment="1">
      <alignment horizontal="center" vertical="center" wrapText="1" readingOrder="1"/>
    </xf>
    <xf numFmtId="3" fontId="4" fillId="0" borderId="2" xfId="0" applyNumberFormat="1" applyFont="1" applyBorder="1" applyAlignment="1">
      <alignment horizontal="center" vertical="center" wrapText="1" readingOrder="1"/>
    </xf>
    <xf numFmtId="3" fontId="4" fillId="0" borderId="3" xfId="0" applyNumberFormat="1" applyFont="1" applyBorder="1" applyAlignment="1">
      <alignment horizontal="center" vertical="center" wrapText="1" readingOrder="1"/>
    </xf>
    <xf numFmtId="3" fontId="4" fillId="0" borderId="4" xfId="0" applyNumberFormat="1" applyFont="1" applyBorder="1" applyAlignment="1">
      <alignment horizontal="center" vertical="center" wrapText="1" readingOrder="1"/>
    </xf>
    <xf numFmtId="0" fontId="18" fillId="2" borderId="2" xfId="0" applyFont="1" applyFill="1" applyBorder="1" applyAlignment="1">
      <alignment horizontal="center" vertical="center" wrapText="1" readingOrder="1"/>
    </xf>
    <xf numFmtId="0" fontId="18" fillId="2" borderId="3" xfId="0" applyFont="1" applyFill="1" applyBorder="1" applyAlignment="1">
      <alignment horizontal="center" vertical="center" wrapText="1" readingOrder="1"/>
    </xf>
    <xf numFmtId="0" fontId="18" fillId="2" borderId="4" xfId="0" applyFont="1" applyFill="1" applyBorder="1" applyAlignment="1">
      <alignment horizontal="center" vertical="center" wrapText="1" readingOrder="1"/>
    </xf>
    <xf numFmtId="0" fontId="18" fillId="2" borderId="11" xfId="0" applyFont="1" applyFill="1" applyBorder="1" applyAlignment="1">
      <alignment horizontal="center" vertical="center" wrapText="1" readingOrder="1"/>
    </xf>
    <xf numFmtId="0" fontId="18" fillId="2" borderId="12" xfId="0" applyFont="1" applyFill="1" applyBorder="1" applyAlignment="1">
      <alignment horizontal="center" vertical="center" wrapText="1" readingOrder="1"/>
    </xf>
    <xf numFmtId="0" fontId="18" fillId="2" borderId="13" xfId="0" applyFont="1" applyFill="1" applyBorder="1" applyAlignment="1">
      <alignment horizontal="center" vertical="center" wrapText="1" readingOrder="1"/>
    </xf>
    <xf numFmtId="0" fontId="19" fillId="2" borderId="2" xfId="0" applyFont="1" applyFill="1" applyBorder="1" applyAlignment="1">
      <alignment horizontal="center" vertical="center" textRotation="90" wrapText="1" readingOrder="1"/>
    </xf>
    <xf numFmtId="0" fontId="19" fillId="2" borderId="3" xfId="0" applyFont="1" applyFill="1" applyBorder="1" applyAlignment="1">
      <alignment horizontal="center" vertical="center" textRotation="90" wrapText="1" readingOrder="1"/>
    </xf>
    <xf numFmtId="0" fontId="19" fillId="2" borderId="4" xfId="0" applyFont="1" applyFill="1" applyBorder="1" applyAlignment="1">
      <alignment horizontal="center" vertical="center" textRotation="90" wrapText="1" readingOrder="1"/>
    </xf>
    <xf numFmtId="0" fontId="20" fillId="2" borderId="2" xfId="0" applyFont="1" applyFill="1" applyBorder="1" applyAlignment="1">
      <alignment horizontal="center" vertical="center" textRotation="90" wrapText="1" readingOrder="1"/>
    </xf>
    <xf numFmtId="0" fontId="20" fillId="2" borderId="3" xfId="0" applyFont="1" applyFill="1" applyBorder="1" applyAlignment="1">
      <alignment horizontal="center" vertical="center" textRotation="90" wrapText="1" readingOrder="1"/>
    </xf>
    <xf numFmtId="0" fontId="20" fillId="2" borderId="4" xfId="0" applyFont="1" applyFill="1" applyBorder="1" applyAlignment="1">
      <alignment horizontal="center" vertical="center" textRotation="90" wrapText="1" readingOrder="1"/>
    </xf>
    <xf numFmtId="0" fontId="28" fillId="0" borderId="2" xfId="0" applyFont="1" applyBorder="1" applyAlignment="1">
      <alignment horizontal="center" vertical="center" wrapText="1" readingOrder="1"/>
    </xf>
    <xf numFmtId="0" fontId="28" fillId="0" borderId="4" xfId="0" applyFont="1" applyBorder="1" applyAlignment="1">
      <alignment horizontal="center" vertical="center" wrapText="1" readingOrder="1"/>
    </xf>
    <xf numFmtId="0" fontId="15" fillId="7" borderId="2" xfId="0" applyFont="1" applyFill="1" applyBorder="1" applyAlignment="1">
      <alignment horizontal="center" vertical="center" wrapText="1" readingOrder="1"/>
    </xf>
    <xf numFmtId="0" fontId="15" fillId="7" borderId="3" xfId="0" applyFont="1" applyFill="1" applyBorder="1" applyAlignment="1">
      <alignment horizontal="center" vertical="center" wrapText="1" readingOrder="1"/>
    </xf>
    <xf numFmtId="0" fontId="15" fillId="7" borderId="4" xfId="0" applyFont="1" applyFill="1" applyBorder="1" applyAlignment="1">
      <alignment horizontal="center" vertical="center" wrapText="1" readingOrder="1"/>
    </xf>
    <xf numFmtId="0" fontId="29" fillId="8" borderId="11" xfId="0" applyFont="1" applyFill="1" applyBorder="1" applyAlignment="1">
      <alignment horizontal="center" vertical="center" wrapText="1" readingOrder="1"/>
    </xf>
    <xf numFmtId="0" fontId="29" fillId="8" borderId="13" xfId="0" applyFont="1" applyFill="1" applyBorder="1" applyAlignment="1">
      <alignment horizontal="center" vertical="center" wrapText="1" readingOrder="1"/>
    </xf>
    <xf numFmtId="0" fontId="30" fillId="2" borderId="2" xfId="0" applyFont="1" applyFill="1" applyBorder="1" applyAlignment="1">
      <alignment horizontal="center" vertical="center" textRotation="90" wrapText="1" readingOrder="1"/>
    </xf>
    <xf numFmtId="0" fontId="30" fillId="2" borderId="4" xfId="0" applyFont="1" applyFill="1" applyBorder="1" applyAlignment="1">
      <alignment horizontal="center" vertical="center" textRotation="90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2" fillId="2" borderId="4" xfId="0" applyFont="1" applyFill="1" applyBorder="1" applyAlignment="1">
      <alignment horizontal="center" vertical="center" wrapText="1" readingOrder="1"/>
    </xf>
    <xf numFmtId="0" fontId="15" fillId="3" borderId="2" xfId="0" applyFont="1" applyFill="1" applyBorder="1" applyAlignment="1">
      <alignment horizontal="center" vertical="center" wrapText="1" readingOrder="1"/>
    </xf>
    <xf numFmtId="0" fontId="15" fillId="3" borderId="3" xfId="0" applyFont="1" applyFill="1" applyBorder="1" applyAlignment="1">
      <alignment horizontal="center" vertical="center" wrapText="1" readingOrder="1"/>
    </xf>
    <xf numFmtId="0" fontId="15" fillId="3" borderId="4" xfId="0" applyFont="1" applyFill="1" applyBorder="1" applyAlignment="1">
      <alignment horizontal="center" vertical="center" wrapText="1" readingOrder="1"/>
    </xf>
    <xf numFmtId="0" fontId="3" fillId="8" borderId="11" xfId="0" applyFont="1" applyFill="1" applyBorder="1" applyAlignment="1">
      <alignment horizontal="center" vertical="center" wrapText="1" readingOrder="1"/>
    </xf>
    <xf numFmtId="0" fontId="3" fillId="8" borderId="13" xfId="0" applyFont="1" applyFill="1" applyBorder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7" xfId="0" applyFont="1" applyFill="1" applyBorder="1" applyAlignment="1">
      <alignment horizontal="center" vertical="center" wrapText="1" readingOrder="1"/>
    </xf>
    <xf numFmtId="14" fontId="2" fillId="2" borderId="8" xfId="0" applyNumberFormat="1" applyFont="1" applyFill="1" applyBorder="1" applyAlignment="1">
      <alignment horizontal="center" vertical="center" wrapText="1" readingOrder="1"/>
    </xf>
    <xf numFmtId="14" fontId="2" fillId="2" borderId="10" xfId="0" applyNumberFormat="1" applyFont="1" applyFill="1" applyBorder="1" applyAlignment="1">
      <alignment horizontal="center"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D8705-4BB7-4A21-BB4D-2ECC3D6FE331}">
  <dimension ref="A5:H9"/>
  <sheetViews>
    <sheetView workbookViewId="0">
      <selection activeCell="A11" sqref="A11"/>
    </sheetView>
  </sheetViews>
  <sheetFormatPr baseColWidth="10" defaultColWidth="10.6640625" defaultRowHeight="15" x14ac:dyDescent="0.2"/>
  <cols>
    <col min="1" max="7" width="22.33203125" customWidth="1"/>
    <col min="8" max="8" width="14.33203125" customWidth="1"/>
  </cols>
  <sheetData>
    <row r="5" spans="1:8" ht="81" x14ac:dyDescent="0.2">
      <c r="A5" s="3" t="s">
        <v>11</v>
      </c>
      <c r="B5" s="3" t="s">
        <v>12</v>
      </c>
      <c r="C5" s="3" t="s">
        <v>13</v>
      </c>
      <c r="D5" s="3" t="s">
        <v>14</v>
      </c>
      <c r="E5" s="3" t="s">
        <v>15</v>
      </c>
      <c r="F5" s="3" t="s">
        <v>7</v>
      </c>
      <c r="G5" s="3" t="s">
        <v>16</v>
      </c>
    </row>
    <row r="6" spans="1:8" ht="27" x14ac:dyDescent="0.2">
      <c r="A6" s="4" t="s">
        <v>17</v>
      </c>
      <c r="B6" s="5">
        <v>3096</v>
      </c>
      <c r="C6" s="4">
        <v>997</v>
      </c>
      <c r="D6" s="5">
        <v>1849</v>
      </c>
      <c r="E6" s="5">
        <v>5942</v>
      </c>
      <c r="F6" s="5">
        <v>3220</v>
      </c>
      <c r="G6" s="7">
        <f>F6/E6</f>
        <v>0.54190508246381686</v>
      </c>
      <c r="H6" s="1"/>
    </row>
    <row r="7" spans="1:8" ht="27" x14ac:dyDescent="0.2">
      <c r="A7" s="4" t="s">
        <v>18</v>
      </c>
      <c r="B7" s="5">
        <v>8377</v>
      </c>
      <c r="C7" s="5">
        <v>2768</v>
      </c>
      <c r="D7" s="5">
        <v>5202</v>
      </c>
      <c r="E7" s="5">
        <v>16347</v>
      </c>
      <c r="F7" s="5">
        <v>1985</v>
      </c>
      <c r="G7" s="7">
        <f t="shared" ref="G7:G8" si="0">F7/E7</f>
        <v>0.12142900838074265</v>
      </c>
    </row>
    <row r="8" spans="1:8" ht="27" x14ac:dyDescent="0.2">
      <c r="A8" s="4" t="s">
        <v>19</v>
      </c>
      <c r="B8" s="5">
        <v>3297</v>
      </c>
      <c r="C8" s="5">
        <v>1079</v>
      </c>
      <c r="D8" s="5">
        <v>2317</v>
      </c>
      <c r="E8" s="5">
        <v>6693</v>
      </c>
      <c r="F8" s="4">
        <v>107</v>
      </c>
      <c r="G8" s="7">
        <f t="shared" si="0"/>
        <v>1.5986851934857313E-2</v>
      </c>
    </row>
    <row r="9" spans="1:8" ht="27" x14ac:dyDescent="0.2">
      <c r="A9" s="3" t="s">
        <v>15</v>
      </c>
      <c r="B9" s="6">
        <v>14770</v>
      </c>
      <c r="C9" s="6">
        <v>4844</v>
      </c>
      <c r="D9" s="6">
        <v>9368</v>
      </c>
      <c r="E9" s="6">
        <v>28982</v>
      </c>
      <c r="F9" s="6">
        <v>5312</v>
      </c>
      <c r="G9" s="8">
        <f>F9/E9</f>
        <v>0.18328617762749291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B652C-4855-4138-A5CD-2F26C8292AE8}">
  <dimension ref="A1:M7"/>
  <sheetViews>
    <sheetView workbookViewId="0">
      <selection activeCell="E7" sqref="E7:H7"/>
    </sheetView>
  </sheetViews>
  <sheetFormatPr baseColWidth="10" defaultColWidth="10.6640625" defaultRowHeight="15" x14ac:dyDescent="0.2"/>
  <cols>
    <col min="1" max="1" width="18.33203125" customWidth="1"/>
    <col min="2" max="2" width="13.83203125" customWidth="1"/>
    <col min="5" max="5" width="13.5" customWidth="1"/>
    <col min="9" max="9" width="14.33203125" customWidth="1"/>
    <col min="11" max="11" width="14.83203125" customWidth="1"/>
    <col min="12" max="13" width="10.83203125" bestFit="1" customWidth="1"/>
  </cols>
  <sheetData>
    <row r="1" spans="1:13" ht="31.5" customHeight="1" thickBot="1" x14ac:dyDescent="0.25">
      <c r="A1" s="139" t="s">
        <v>10</v>
      </c>
      <c r="B1" s="142" t="s">
        <v>0</v>
      </c>
      <c r="C1" s="143"/>
      <c r="D1" s="144"/>
      <c r="E1" s="127" t="s">
        <v>1</v>
      </c>
      <c r="F1" s="128"/>
      <c r="G1" s="128"/>
      <c r="H1" s="129"/>
      <c r="I1" s="145" t="s">
        <v>81</v>
      </c>
      <c r="J1" s="148" t="s">
        <v>82</v>
      </c>
      <c r="K1" s="127" t="s">
        <v>2</v>
      </c>
      <c r="L1" s="128"/>
      <c r="M1" s="129"/>
    </row>
    <row r="2" spans="1:13" ht="41.5" customHeight="1" thickBot="1" x14ac:dyDescent="0.25">
      <c r="A2" s="140"/>
      <c r="B2" s="133" t="s">
        <v>197</v>
      </c>
      <c r="C2" s="134"/>
      <c r="D2" s="135"/>
      <c r="E2" s="130"/>
      <c r="F2" s="131"/>
      <c r="G2" s="131"/>
      <c r="H2" s="132"/>
      <c r="I2" s="146"/>
      <c r="J2" s="149"/>
      <c r="K2" s="130"/>
      <c r="L2" s="131"/>
      <c r="M2" s="132"/>
    </row>
    <row r="3" spans="1:13" ht="39" thickBot="1" x14ac:dyDescent="0.25">
      <c r="A3" s="141"/>
      <c r="B3" s="15" t="s">
        <v>3</v>
      </c>
      <c r="C3" s="15" t="s">
        <v>4</v>
      </c>
      <c r="D3" s="15" t="s">
        <v>5</v>
      </c>
      <c r="E3" s="15" t="s">
        <v>3</v>
      </c>
      <c r="F3" s="15" t="s">
        <v>4</v>
      </c>
      <c r="G3" s="15" t="s">
        <v>5</v>
      </c>
      <c r="H3" s="15" t="s">
        <v>6</v>
      </c>
      <c r="I3" s="147"/>
      <c r="J3" s="150"/>
      <c r="K3" s="15" t="s">
        <v>3</v>
      </c>
      <c r="L3" s="15" t="s">
        <v>4</v>
      </c>
      <c r="M3" s="15" t="s">
        <v>5</v>
      </c>
    </row>
    <row r="4" spans="1:13" ht="39" thickBot="1" x14ac:dyDescent="0.25">
      <c r="A4" s="16" t="s">
        <v>7</v>
      </c>
      <c r="B4" s="136">
        <v>22289</v>
      </c>
      <c r="C4" s="136">
        <v>2503</v>
      </c>
      <c r="D4" s="136">
        <v>4190</v>
      </c>
      <c r="E4" s="28">
        <v>5259</v>
      </c>
      <c r="F4" s="28">
        <v>100</v>
      </c>
      <c r="G4" s="28">
        <v>7</v>
      </c>
      <c r="H4" s="29">
        <v>5366</v>
      </c>
      <c r="I4" s="136">
        <v>514</v>
      </c>
      <c r="J4" s="136">
        <v>24</v>
      </c>
      <c r="K4" s="26">
        <v>0.23350000000000001</v>
      </c>
      <c r="L4" s="26">
        <v>0.04</v>
      </c>
      <c r="M4" s="26">
        <v>1.6999999999999999E-3</v>
      </c>
    </row>
    <row r="5" spans="1:13" ht="28.5" customHeight="1" thickBot="1" x14ac:dyDescent="0.25">
      <c r="A5" s="16" t="s">
        <v>8</v>
      </c>
      <c r="B5" s="137"/>
      <c r="C5" s="137"/>
      <c r="D5" s="137"/>
      <c r="E5" s="28">
        <v>9087</v>
      </c>
      <c r="F5" s="28">
        <v>1339</v>
      </c>
      <c r="G5" s="28">
        <v>865</v>
      </c>
      <c r="H5" s="29">
        <v>11291</v>
      </c>
      <c r="I5" s="137"/>
      <c r="J5" s="137"/>
      <c r="K5" s="25" t="s">
        <v>194</v>
      </c>
      <c r="L5" s="25" t="s">
        <v>195</v>
      </c>
      <c r="M5" s="25" t="s">
        <v>196</v>
      </c>
    </row>
    <row r="6" spans="1:13" ht="21" thickBot="1" x14ac:dyDescent="0.25">
      <c r="A6" s="16" t="s">
        <v>6</v>
      </c>
      <c r="B6" s="138"/>
      <c r="C6" s="138"/>
      <c r="D6" s="138"/>
      <c r="E6" s="28">
        <v>14346</v>
      </c>
      <c r="F6" s="28">
        <v>1439</v>
      </c>
      <c r="G6" s="28">
        <v>872</v>
      </c>
      <c r="H6" s="29">
        <v>16657</v>
      </c>
      <c r="I6" s="138"/>
      <c r="J6" s="138"/>
      <c r="K6" s="27">
        <v>0.64</v>
      </c>
      <c r="L6" s="27">
        <v>0.56999999999999995</v>
      </c>
      <c r="M6" s="27">
        <v>0.21</v>
      </c>
    </row>
    <row r="7" spans="1:13" ht="21" thickBot="1" x14ac:dyDescent="0.25">
      <c r="A7" s="16" t="s">
        <v>9</v>
      </c>
      <c r="B7" s="121">
        <v>28982</v>
      </c>
      <c r="C7" s="122"/>
      <c r="D7" s="123"/>
      <c r="E7" s="121">
        <v>16657</v>
      </c>
      <c r="F7" s="122"/>
      <c r="G7" s="122"/>
      <c r="H7" s="123"/>
      <c r="I7" s="121">
        <v>538</v>
      </c>
      <c r="J7" s="123"/>
      <c r="K7" s="124" t="s">
        <v>198</v>
      </c>
      <c r="L7" s="125"/>
      <c r="M7" s="126"/>
    </row>
  </sheetData>
  <mergeCells count="16">
    <mergeCell ref="A1:A3"/>
    <mergeCell ref="B1:D1"/>
    <mergeCell ref="E1:H2"/>
    <mergeCell ref="I1:I3"/>
    <mergeCell ref="J1:J3"/>
    <mergeCell ref="B7:D7"/>
    <mergeCell ref="E7:H7"/>
    <mergeCell ref="I7:J7"/>
    <mergeCell ref="K7:M7"/>
    <mergeCell ref="K1:M2"/>
    <mergeCell ref="B2:D2"/>
    <mergeCell ref="B4:B6"/>
    <mergeCell ref="C4:C6"/>
    <mergeCell ref="D4:D6"/>
    <mergeCell ref="I4:I6"/>
    <mergeCell ref="J4:J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C8504-B247-4025-88C7-D6D142B3C179}">
  <dimension ref="A1:H8"/>
  <sheetViews>
    <sheetView zoomScale="90" zoomScaleNormal="90" workbookViewId="0">
      <selection activeCell="D1" sqref="D1:D2"/>
    </sheetView>
  </sheetViews>
  <sheetFormatPr baseColWidth="10" defaultColWidth="10.83203125" defaultRowHeight="15" x14ac:dyDescent="0.2"/>
  <cols>
    <col min="1" max="1" width="27.1640625" customWidth="1"/>
    <col min="2" max="2" width="15.5" customWidth="1"/>
    <col min="3" max="3" width="10.1640625" bestFit="1" customWidth="1"/>
    <col min="4" max="4" width="19.1640625" customWidth="1"/>
    <col min="7" max="7" width="18.5" customWidth="1"/>
    <col min="8" max="8" width="19.5" customWidth="1"/>
  </cols>
  <sheetData>
    <row r="1" spans="1:8" ht="78" customHeight="1" x14ac:dyDescent="0.2">
      <c r="A1" s="160" t="s">
        <v>186</v>
      </c>
      <c r="B1" s="167" t="s">
        <v>187</v>
      </c>
      <c r="C1" s="168"/>
      <c r="D1" s="160" t="s">
        <v>188</v>
      </c>
      <c r="E1" s="158" t="s">
        <v>21</v>
      </c>
      <c r="F1" s="158" t="s">
        <v>22</v>
      </c>
      <c r="G1" s="160" t="s">
        <v>9</v>
      </c>
      <c r="H1" s="160" t="s">
        <v>189</v>
      </c>
    </row>
    <row r="2" spans="1:8" ht="34.5" customHeight="1" thickBot="1" x14ac:dyDescent="0.25">
      <c r="A2" s="161"/>
      <c r="B2" s="169">
        <v>45841</v>
      </c>
      <c r="C2" s="170"/>
      <c r="D2" s="161"/>
      <c r="E2" s="159"/>
      <c r="F2" s="159"/>
      <c r="G2" s="161"/>
      <c r="H2" s="161"/>
    </row>
    <row r="3" spans="1:8" ht="19" x14ac:dyDescent="0.2">
      <c r="A3" s="151" t="s">
        <v>190</v>
      </c>
      <c r="B3" s="30" t="s">
        <v>191</v>
      </c>
      <c r="C3" s="31">
        <v>14212</v>
      </c>
      <c r="D3" s="31">
        <v>6373</v>
      </c>
      <c r="E3" s="31">
        <v>272</v>
      </c>
      <c r="F3" s="31">
        <v>19</v>
      </c>
      <c r="G3" s="62">
        <v>0.46889999999999998</v>
      </c>
      <c r="H3" s="162" t="s">
        <v>198</v>
      </c>
    </row>
    <row r="4" spans="1:8" ht="20" thickBot="1" x14ac:dyDescent="0.25">
      <c r="A4" s="152"/>
      <c r="B4" s="30" t="s">
        <v>192</v>
      </c>
      <c r="C4" s="31">
        <v>14770</v>
      </c>
      <c r="D4" s="31">
        <v>10284</v>
      </c>
      <c r="E4" s="31">
        <v>242</v>
      </c>
      <c r="F4" s="31">
        <v>5</v>
      </c>
      <c r="G4" s="62">
        <v>0.71299999999999997</v>
      </c>
      <c r="H4" s="163"/>
    </row>
    <row r="5" spans="1:8" ht="19" thickBot="1" x14ac:dyDescent="0.25">
      <c r="A5" s="165" t="s">
        <v>199</v>
      </c>
      <c r="B5" s="166"/>
      <c r="C5" s="32">
        <v>28982</v>
      </c>
      <c r="D5" s="32">
        <v>16657</v>
      </c>
      <c r="E5" s="32">
        <v>514</v>
      </c>
      <c r="F5" s="32">
        <v>24</v>
      </c>
      <c r="G5" s="63">
        <v>0.59330000000000005</v>
      </c>
      <c r="H5" s="164"/>
    </row>
    <row r="6" spans="1:8" ht="20" thickBot="1" x14ac:dyDescent="0.25">
      <c r="A6" s="151" t="s">
        <v>193</v>
      </c>
      <c r="B6" s="30" t="s">
        <v>191</v>
      </c>
      <c r="C6" s="31">
        <v>2141</v>
      </c>
      <c r="D6" s="31">
        <v>1929</v>
      </c>
      <c r="E6" s="31">
        <v>142</v>
      </c>
      <c r="F6" s="31">
        <v>52</v>
      </c>
      <c r="G6" s="62">
        <v>0.99160000000000004</v>
      </c>
      <c r="H6" s="153" t="s">
        <v>200</v>
      </c>
    </row>
    <row r="7" spans="1:8" ht="20" thickBot="1" x14ac:dyDescent="0.25">
      <c r="A7" s="152"/>
      <c r="B7" s="30" t="s">
        <v>192</v>
      </c>
      <c r="C7" s="31">
        <v>2854</v>
      </c>
      <c r="D7" s="31">
        <v>2491</v>
      </c>
      <c r="E7" s="31">
        <v>115</v>
      </c>
      <c r="F7" s="31">
        <v>80</v>
      </c>
      <c r="G7" s="62">
        <v>0.94110000000000005</v>
      </c>
      <c r="H7" s="154"/>
    </row>
    <row r="8" spans="1:8" ht="36" customHeight="1" thickBot="1" x14ac:dyDescent="0.25">
      <c r="A8" s="156" t="s">
        <v>202</v>
      </c>
      <c r="B8" s="157"/>
      <c r="C8" s="33">
        <v>4995</v>
      </c>
      <c r="D8" s="33">
        <v>4420</v>
      </c>
      <c r="E8" s="33">
        <v>257</v>
      </c>
      <c r="F8" s="33">
        <v>132</v>
      </c>
      <c r="G8" s="63">
        <v>0.96279999999999999</v>
      </c>
      <c r="H8" s="155"/>
    </row>
  </sheetData>
  <mergeCells count="14">
    <mergeCell ref="A6:A7"/>
    <mergeCell ref="H6:H8"/>
    <mergeCell ref="A8:B8"/>
    <mergeCell ref="F1:F2"/>
    <mergeCell ref="G1:G2"/>
    <mergeCell ref="H1:H2"/>
    <mergeCell ref="A3:A4"/>
    <mergeCell ref="H3:H5"/>
    <mergeCell ref="A5:B5"/>
    <mergeCell ref="A1:A2"/>
    <mergeCell ref="B1:C1"/>
    <mergeCell ref="B2:C2"/>
    <mergeCell ref="D1:D2"/>
    <mergeCell ref="E1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F19E2-2D67-4403-96BB-941E53B04ED1}">
  <dimension ref="A1:G97"/>
  <sheetViews>
    <sheetView zoomScale="80" zoomScaleNormal="80" workbookViewId="0"/>
  </sheetViews>
  <sheetFormatPr baseColWidth="10" defaultColWidth="10.6640625" defaultRowHeight="15" x14ac:dyDescent="0.2"/>
  <cols>
    <col min="1" max="1" width="33.83203125" customWidth="1"/>
    <col min="2" max="2" width="17.1640625" style="9" customWidth="1"/>
    <col min="3" max="3" width="18.83203125" style="9" customWidth="1"/>
    <col min="4" max="4" width="21.5" customWidth="1"/>
    <col min="5" max="5" width="22.5" customWidth="1"/>
    <col min="6" max="6" width="24.6640625" customWidth="1"/>
    <col min="7" max="7" width="16.5" customWidth="1"/>
    <col min="8" max="8" width="26.6640625" customWidth="1"/>
  </cols>
  <sheetData>
    <row r="1" spans="1:7" ht="64" x14ac:dyDescent="0.2">
      <c r="A1" s="34" t="s">
        <v>20</v>
      </c>
      <c r="B1" s="34" t="s">
        <v>203</v>
      </c>
      <c r="C1" s="34" t="s">
        <v>83</v>
      </c>
      <c r="D1" s="34" t="s">
        <v>84</v>
      </c>
      <c r="E1" s="34" t="s">
        <v>21</v>
      </c>
      <c r="F1" s="34" t="s">
        <v>22</v>
      </c>
      <c r="G1" s="34" t="s">
        <v>44</v>
      </c>
    </row>
    <row r="2" spans="1:7" ht="16" x14ac:dyDescent="0.2">
      <c r="A2" s="38" t="s">
        <v>90</v>
      </c>
      <c r="B2" s="35">
        <v>186</v>
      </c>
      <c r="C2" s="35">
        <v>177</v>
      </c>
      <c r="D2" s="36">
        <v>1</v>
      </c>
      <c r="E2" s="35">
        <v>5</v>
      </c>
      <c r="F2" s="35">
        <v>1</v>
      </c>
      <c r="G2" s="37" t="s">
        <v>211</v>
      </c>
    </row>
    <row r="3" spans="1:7" ht="16" x14ac:dyDescent="0.2">
      <c r="A3" s="38" t="s">
        <v>23</v>
      </c>
      <c r="B3" s="35">
        <v>62</v>
      </c>
      <c r="C3" s="35">
        <v>52</v>
      </c>
      <c r="D3" s="36">
        <v>8</v>
      </c>
      <c r="E3" s="35">
        <v>0</v>
      </c>
      <c r="F3" s="35">
        <v>1</v>
      </c>
      <c r="G3" s="37" t="s">
        <v>204</v>
      </c>
    </row>
    <row r="4" spans="1:7" ht="16" x14ac:dyDescent="0.2">
      <c r="A4" s="38" t="s">
        <v>24</v>
      </c>
      <c r="B4" s="35">
        <v>42</v>
      </c>
      <c r="C4" s="35">
        <v>34</v>
      </c>
      <c r="D4" s="36">
        <v>5</v>
      </c>
      <c r="E4" s="35">
        <v>3</v>
      </c>
      <c r="F4" s="35">
        <v>0</v>
      </c>
      <c r="G4" s="37" t="s">
        <v>46</v>
      </c>
    </row>
    <row r="5" spans="1:7" ht="16" x14ac:dyDescent="0.2">
      <c r="A5" s="38" t="s">
        <v>25</v>
      </c>
      <c r="B5" s="35">
        <v>106</v>
      </c>
      <c r="C5" s="35">
        <v>53</v>
      </c>
      <c r="D5" s="36">
        <v>41</v>
      </c>
      <c r="E5" s="35">
        <v>3</v>
      </c>
      <c r="F5" s="35">
        <v>2</v>
      </c>
      <c r="G5" s="37" t="s">
        <v>205</v>
      </c>
    </row>
    <row r="6" spans="1:7" ht="16" x14ac:dyDescent="0.2">
      <c r="A6" s="38" t="s">
        <v>107</v>
      </c>
      <c r="B6" s="35">
        <v>123</v>
      </c>
      <c r="C6" s="35">
        <v>108</v>
      </c>
      <c r="D6" s="36">
        <v>3</v>
      </c>
      <c r="E6" s="35">
        <v>1</v>
      </c>
      <c r="F6" s="35">
        <v>0</v>
      </c>
      <c r="G6" s="37" t="s">
        <v>225</v>
      </c>
    </row>
    <row r="7" spans="1:7" ht="16" x14ac:dyDescent="0.2">
      <c r="A7" s="38" t="s">
        <v>26</v>
      </c>
      <c r="B7" s="35">
        <v>170</v>
      </c>
      <c r="C7" s="35">
        <v>62</v>
      </c>
      <c r="D7" s="36">
        <v>86</v>
      </c>
      <c r="E7" s="35">
        <v>15</v>
      </c>
      <c r="F7" s="35">
        <v>6</v>
      </c>
      <c r="G7" s="37" t="s">
        <v>206</v>
      </c>
    </row>
    <row r="8" spans="1:7" ht="16" x14ac:dyDescent="0.2">
      <c r="A8" s="38" t="s">
        <v>85</v>
      </c>
      <c r="B8" s="35">
        <v>37</v>
      </c>
      <c r="C8" s="35">
        <v>30</v>
      </c>
      <c r="D8" s="36">
        <v>3</v>
      </c>
      <c r="E8" s="35">
        <v>3</v>
      </c>
      <c r="F8" s="35">
        <v>0</v>
      </c>
      <c r="G8" s="37" t="s">
        <v>207</v>
      </c>
    </row>
    <row r="9" spans="1:7" ht="16" x14ac:dyDescent="0.2">
      <c r="A9" s="38" t="s">
        <v>86</v>
      </c>
      <c r="B9" s="35">
        <v>46</v>
      </c>
      <c r="C9" s="35">
        <v>31</v>
      </c>
      <c r="D9" s="36">
        <v>6</v>
      </c>
      <c r="E9" s="35">
        <v>7</v>
      </c>
      <c r="F9" s="35">
        <v>2</v>
      </c>
      <c r="G9" s="37" t="s">
        <v>46</v>
      </c>
    </row>
    <row r="10" spans="1:7" ht="16" x14ac:dyDescent="0.2">
      <c r="A10" s="38" t="s">
        <v>96</v>
      </c>
      <c r="B10" s="35">
        <v>100</v>
      </c>
      <c r="C10" s="35">
        <v>98</v>
      </c>
      <c r="D10" s="36">
        <v>0</v>
      </c>
      <c r="E10" s="35">
        <v>0</v>
      </c>
      <c r="F10" s="35">
        <v>0</v>
      </c>
      <c r="G10" s="37" t="s">
        <v>215</v>
      </c>
    </row>
    <row r="11" spans="1:7" ht="16" x14ac:dyDescent="0.2">
      <c r="A11" s="38" t="s">
        <v>97</v>
      </c>
      <c r="B11" s="35">
        <v>102</v>
      </c>
      <c r="C11" s="35">
        <v>95</v>
      </c>
      <c r="D11" s="36">
        <v>0</v>
      </c>
      <c r="E11" s="35">
        <v>0</v>
      </c>
      <c r="F11" s="35">
        <v>0</v>
      </c>
      <c r="G11" s="37" t="s">
        <v>216</v>
      </c>
    </row>
    <row r="12" spans="1:7" ht="16" x14ac:dyDescent="0.2">
      <c r="A12" s="38" t="s">
        <v>87</v>
      </c>
      <c r="B12" s="35">
        <v>77</v>
      </c>
      <c r="C12" s="35">
        <v>65</v>
      </c>
      <c r="D12" s="36">
        <v>2</v>
      </c>
      <c r="E12" s="35">
        <v>5</v>
      </c>
      <c r="F12" s="35">
        <v>0</v>
      </c>
      <c r="G12" s="37" t="s">
        <v>208</v>
      </c>
    </row>
    <row r="13" spans="1:7" ht="16" x14ac:dyDescent="0.2">
      <c r="A13" s="38" t="s">
        <v>105</v>
      </c>
      <c r="B13" s="35">
        <v>82</v>
      </c>
      <c r="C13" s="35">
        <v>68</v>
      </c>
      <c r="D13" s="36">
        <v>0</v>
      </c>
      <c r="E13" s="35">
        <v>7</v>
      </c>
      <c r="F13" s="35">
        <v>3</v>
      </c>
      <c r="G13" s="37" t="s">
        <v>223</v>
      </c>
    </row>
    <row r="14" spans="1:7" ht="16" x14ac:dyDescent="0.2">
      <c r="A14" s="38" t="s">
        <v>88</v>
      </c>
      <c r="B14" s="35">
        <v>61</v>
      </c>
      <c r="C14" s="35">
        <v>42</v>
      </c>
      <c r="D14" s="36">
        <v>13</v>
      </c>
      <c r="E14" s="35">
        <v>1</v>
      </c>
      <c r="F14" s="35">
        <v>0</v>
      </c>
      <c r="G14" s="37" t="s">
        <v>209</v>
      </c>
    </row>
    <row r="15" spans="1:7" ht="16" x14ac:dyDescent="0.2">
      <c r="A15" s="38" t="s">
        <v>89</v>
      </c>
      <c r="B15" s="35">
        <v>98</v>
      </c>
      <c r="C15" s="35">
        <v>76</v>
      </c>
      <c r="D15" s="36">
        <v>1</v>
      </c>
      <c r="E15" s="35">
        <v>18</v>
      </c>
      <c r="F15" s="35">
        <v>1</v>
      </c>
      <c r="G15" s="37" t="s">
        <v>210</v>
      </c>
    </row>
    <row r="16" spans="1:7" ht="16" x14ac:dyDescent="0.2">
      <c r="A16" s="38" t="s">
        <v>91</v>
      </c>
      <c r="B16" s="35">
        <v>48</v>
      </c>
      <c r="C16" s="35">
        <v>42</v>
      </c>
      <c r="D16" s="36">
        <v>3</v>
      </c>
      <c r="E16" s="35">
        <v>1</v>
      </c>
      <c r="F16" s="35">
        <v>2</v>
      </c>
      <c r="G16" s="37" t="s">
        <v>46</v>
      </c>
    </row>
    <row r="17" spans="1:7" ht="16" x14ac:dyDescent="0.2">
      <c r="A17" s="38" t="s">
        <v>92</v>
      </c>
      <c r="B17" s="35">
        <v>75</v>
      </c>
      <c r="C17" s="35">
        <v>68</v>
      </c>
      <c r="D17" s="36">
        <v>1</v>
      </c>
      <c r="E17" s="35">
        <v>5</v>
      </c>
      <c r="F17" s="35">
        <v>0</v>
      </c>
      <c r="G17" s="37" t="s">
        <v>212</v>
      </c>
    </row>
    <row r="18" spans="1:7" ht="16" x14ac:dyDescent="0.2">
      <c r="A18" s="38" t="s">
        <v>93</v>
      </c>
      <c r="B18" s="35">
        <v>87</v>
      </c>
      <c r="C18" s="35">
        <v>54</v>
      </c>
      <c r="D18" s="36">
        <v>13</v>
      </c>
      <c r="E18" s="35">
        <v>12</v>
      </c>
      <c r="F18" s="35">
        <v>0</v>
      </c>
      <c r="G18" s="37" t="s">
        <v>213</v>
      </c>
    </row>
    <row r="19" spans="1:7" ht="16" x14ac:dyDescent="0.2">
      <c r="A19" s="38" t="s">
        <v>94</v>
      </c>
      <c r="B19" s="35">
        <v>67</v>
      </c>
      <c r="C19" s="35">
        <v>51</v>
      </c>
      <c r="D19" s="36">
        <v>0</v>
      </c>
      <c r="E19" s="35">
        <v>6</v>
      </c>
      <c r="F19" s="35">
        <v>8</v>
      </c>
      <c r="G19" s="37" t="s">
        <v>214</v>
      </c>
    </row>
    <row r="20" spans="1:7" ht="16" x14ac:dyDescent="0.2">
      <c r="A20" s="38" t="s">
        <v>95</v>
      </c>
      <c r="B20" s="35">
        <v>35</v>
      </c>
      <c r="C20" s="35">
        <v>16</v>
      </c>
      <c r="D20" s="36">
        <v>19</v>
      </c>
      <c r="E20" s="35">
        <v>0</v>
      </c>
      <c r="F20" s="35">
        <v>0</v>
      </c>
      <c r="G20" s="37" t="s">
        <v>46</v>
      </c>
    </row>
    <row r="21" spans="1:7" ht="16" x14ac:dyDescent="0.2">
      <c r="A21" s="38" t="s">
        <v>98</v>
      </c>
      <c r="B21" s="35">
        <v>121</v>
      </c>
      <c r="C21" s="35">
        <v>101</v>
      </c>
      <c r="D21" s="36">
        <v>8</v>
      </c>
      <c r="E21" s="35">
        <v>6</v>
      </c>
      <c r="F21" s="35">
        <v>5</v>
      </c>
      <c r="G21" s="37" t="s">
        <v>217</v>
      </c>
    </row>
    <row r="22" spans="1:7" ht="16" x14ac:dyDescent="0.2">
      <c r="A22" s="38" t="s">
        <v>99</v>
      </c>
      <c r="B22" s="35">
        <v>32</v>
      </c>
      <c r="C22" s="35">
        <v>28</v>
      </c>
      <c r="D22" s="36">
        <v>0</v>
      </c>
      <c r="E22" s="35">
        <v>0</v>
      </c>
      <c r="F22" s="35">
        <v>4</v>
      </c>
      <c r="G22" s="37" t="s">
        <v>46</v>
      </c>
    </row>
    <row r="23" spans="1:7" ht="16" x14ac:dyDescent="0.2">
      <c r="A23" s="38" t="s">
        <v>100</v>
      </c>
      <c r="B23" s="35">
        <v>104</v>
      </c>
      <c r="C23" s="35">
        <v>90</v>
      </c>
      <c r="D23" s="36">
        <v>0</v>
      </c>
      <c r="E23" s="35">
        <v>7</v>
      </c>
      <c r="F23" s="35">
        <v>2</v>
      </c>
      <c r="G23" s="37" t="s">
        <v>218</v>
      </c>
    </row>
    <row r="24" spans="1:7" ht="16" x14ac:dyDescent="0.2">
      <c r="A24" s="38" t="s">
        <v>101</v>
      </c>
      <c r="B24" s="35">
        <v>115</v>
      </c>
      <c r="C24" s="35">
        <v>74</v>
      </c>
      <c r="D24" s="36">
        <v>11</v>
      </c>
      <c r="E24" s="35">
        <v>15</v>
      </c>
      <c r="F24" s="35">
        <v>6</v>
      </c>
      <c r="G24" s="37" t="s">
        <v>219</v>
      </c>
    </row>
    <row r="25" spans="1:7" ht="16" x14ac:dyDescent="0.2">
      <c r="A25" s="38" t="s">
        <v>102</v>
      </c>
      <c r="B25" s="35">
        <v>53</v>
      </c>
      <c r="C25" s="35">
        <v>46</v>
      </c>
      <c r="D25" s="36">
        <v>2</v>
      </c>
      <c r="E25" s="35">
        <v>1</v>
      </c>
      <c r="F25" s="35">
        <v>0</v>
      </c>
      <c r="G25" s="37" t="s">
        <v>220</v>
      </c>
    </row>
    <row r="26" spans="1:7" ht="16" x14ac:dyDescent="0.2">
      <c r="A26" s="38" t="s">
        <v>221</v>
      </c>
      <c r="B26" s="35">
        <v>74</v>
      </c>
      <c r="C26" s="35">
        <v>57</v>
      </c>
      <c r="D26" s="36">
        <v>2</v>
      </c>
      <c r="E26" s="35">
        <v>7</v>
      </c>
      <c r="F26" s="35">
        <v>4</v>
      </c>
      <c r="G26" s="37" t="s">
        <v>222</v>
      </c>
    </row>
    <row r="27" spans="1:7" ht="16" x14ac:dyDescent="0.2">
      <c r="A27" s="38" t="s">
        <v>103</v>
      </c>
      <c r="B27" s="35">
        <v>35</v>
      </c>
      <c r="C27" s="35">
        <v>20</v>
      </c>
      <c r="D27" s="36">
        <v>0</v>
      </c>
      <c r="E27" s="35">
        <v>10</v>
      </c>
      <c r="F27" s="35">
        <v>4</v>
      </c>
      <c r="G27" s="37" t="s">
        <v>104</v>
      </c>
    </row>
    <row r="28" spans="1:7" ht="16" x14ac:dyDescent="0.2">
      <c r="A28" s="38" t="s">
        <v>106</v>
      </c>
      <c r="B28" s="35">
        <v>77</v>
      </c>
      <c r="C28" s="35">
        <v>57</v>
      </c>
      <c r="D28" s="36">
        <v>6</v>
      </c>
      <c r="E28" s="35">
        <v>4</v>
      </c>
      <c r="F28" s="35">
        <v>1</v>
      </c>
      <c r="G28" s="37" t="s">
        <v>224</v>
      </c>
    </row>
    <row r="29" spans="1:7" ht="23" x14ac:dyDescent="0.2">
      <c r="A29" s="39" t="s">
        <v>6</v>
      </c>
      <c r="B29" s="41">
        <v>2215</v>
      </c>
      <c r="C29" s="41">
        <v>1695</v>
      </c>
      <c r="D29" s="39">
        <v>234</v>
      </c>
      <c r="E29" s="39">
        <v>142</v>
      </c>
      <c r="F29" s="39">
        <v>52</v>
      </c>
      <c r="G29" s="40" t="s">
        <v>226</v>
      </c>
    </row>
    <row r="35" spans="1:6" ht="26" x14ac:dyDescent="0.2">
      <c r="A35" s="17" t="s">
        <v>20</v>
      </c>
      <c r="B35" s="17" t="s">
        <v>0</v>
      </c>
      <c r="C35" s="17" t="s">
        <v>227</v>
      </c>
      <c r="D35" s="17" t="s">
        <v>21</v>
      </c>
      <c r="E35" s="17" t="s">
        <v>22</v>
      </c>
      <c r="F35" s="17" t="s">
        <v>9</v>
      </c>
    </row>
    <row r="36" spans="1:6" x14ac:dyDescent="0.2">
      <c r="A36" s="42" t="s">
        <v>47</v>
      </c>
      <c r="B36" s="13">
        <v>76</v>
      </c>
      <c r="C36" s="22">
        <v>11</v>
      </c>
      <c r="D36" s="23">
        <v>2</v>
      </c>
      <c r="E36" s="23">
        <v>0</v>
      </c>
      <c r="F36" s="13" t="s">
        <v>142</v>
      </c>
    </row>
    <row r="37" spans="1:6" x14ac:dyDescent="0.2">
      <c r="A37" s="42" t="s">
        <v>50</v>
      </c>
      <c r="B37" s="13">
        <v>163</v>
      </c>
      <c r="C37" s="22">
        <v>76</v>
      </c>
      <c r="D37" s="23">
        <v>2</v>
      </c>
      <c r="E37" s="23">
        <v>0</v>
      </c>
      <c r="F37" s="13" t="s">
        <v>145</v>
      </c>
    </row>
    <row r="38" spans="1:6" x14ac:dyDescent="0.2">
      <c r="A38" s="42" t="s">
        <v>51</v>
      </c>
      <c r="B38" s="13">
        <v>165</v>
      </c>
      <c r="C38" s="22">
        <v>54</v>
      </c>
      <c r="D38" s="23">
        <v>2</v>
      </c>
      <c r="E38" s="23">
        <v>0</v>
      </c>
      <c r="F38" s="13" t="s">
        <v>146</v>
      </c>
    </row>
    <row r="39" spans="1:6" x14ac:dyDescent="0.2">
      <c r="A39" s="42" t="s">
        <v>52</v>
      </c>
      <c r="B39" s="13">
        <v>136</v>
      </c>
      <c r="C39" s="22">
        <v>132</v>
      </c>
      <c r="D39" s="23">
        <v>4</v>
      </c>
      <c r="E39" s="23">
        <v>0</v>
      </c>
      <c r="F39" s="13" t="s">
        <v>46</v>
      </c>
    </row>
    <row r="40" spans="1:6" x14ac:dyDescent="0.2">
      <c r="A40" s="42" t="s">
        <v>53</v>
      </c>
      <c r="B40" s="13">
        <v>192</v>
      </c>
      <c r="C40" s="22">
        <v>67</v>
      </c>
      <c r="D40" s="23">
        <v>6</v>
      </c>
      <c r="E40" s="23">
        <v>0</v>
      </c>
      <c r="F40" s="13" t="s">
        <v>147</v>
      </c>
    </row>
    <row r="41" spans="1:6" x14ac:dyDescent="0.2">
      <c r="A41" s="42" t="s">
        <v>54</v>
      </c>
      <c r="B41" s="13">
        <v>162</v>
      </c>
      <c r="C41" s="22">
        <v>53</v>
      </c>
      <c r="D41" s="23">
        <v>5</v>
      </c>
      <c r="E41" s="23">
        <v>0</v>
      </c>
      <c r="F41" s="13" t="s">
        <v>148</v>
      </c>
    </row>
    <row r="42" spans="1:6" x14ac:dyDescent="0.2">
      <c r="A42" s="42" t="s">
        <v>55</v>
      </c>
      <c r="B42" s="13">
        <v>154</v>
      </c>
      <c r="C42" s="22">
        <v>46</v>
      </c>
      <c r="D42" s="23">
        <v>5</v>
      </c>
      <c r="E42" s="23">
        <v>0</v>
      </c>
      <c r="F42" s="13" t="s">
        <v>149</v>
      </c>
    </row>
    <row r="43" spans="1:6" x14ac:dyDescent="0.2">
      <c r="A43" s="42" t="s">
        <v>56</v>
      </c>
      <c r="B43" s="13">
        <v>195</v>
      </c>
      <c r="C43" s="22">
        <v>79</v>
      </c>
      <c r="D43" s="23">
        <v>0</v>
      </c>
      <c r="E43" s="23">
        <v>1</v>
      </c>
      <c r="F43" s="13" t="s">
        <v>150</v>
      </c>
    </row>
    <row r="44" spans="1:6" x14ac:dyDescent="0.2">
      <c r="A44" s="42" t="s">
        <v>57</v>
      </c>
      <c r="B44" s="13">
        <v>285</v>
      </c>
      <c r="C44" s="22">
        <v>113</v>
      </c>
      <c r="D44" s="23">
        <v>9</v>
      </c>
      <c r="E44" s="23">
        <v>0</v>
      </c>
      <c r="F44" s="13" t="s">
        <v>151</v>
      </c>
    </row>
    <row r="45" spans="1:6" x14ac:dyDescent="0.2">
      <c r="A45" s="42" t="s">
        <v>58</v>
      </c>
      <c r="B45" s="13">
        <v>383</v>
      </c>
      <c r="C45" s="22">
        <v>260</v>
      </c>
      <c r="D45" s="23">
        <v>7</v>
      </c>
      <c r="E45" s="23">
        <v>0</v>
      </c>
      <c r="F45" s="13" t="s">
        <v>152</v>
      </c>
    </row>
    <row r="46" spans="1:6" x14ac:dyDescent="0.2">
      <c r="A46" s="42" t="s">
        <v>59</v>
      </c>
      <c r="B46" s="13">
        <v>89</v>
      </c>
      <c r="C46" s="22">
        <v>84</v>
      </c>
      <c r="D46" s="23">
        <v>0</v>
      </c>
      <c r="E46" s="23">
        <v>0</v>
      </c>
      <c r="F46" s="13" t="s">
        <v>118</v>
      </c>
    </row>
    <row r="47" spans="1:6" x14ac:dyDescent="0.2">
      <c r="A47" s="42" t="s">
        <v>60</v>
      </c>
      <c r="B47" s="13">
        <v>167</v>
      </c>
      <c r="C47" s="22">
        <v>74</v>
      </c>
      <c r="D47" s="23">
        <v>0</v>
      </c>
      <c r="E47" s="23">
        <v>0</v>
      </c>
      <c r="F47" s="13" t="s">
        <v>153</v>
      </c>
    </row>
    <row r="48" spans="1:6" x14ac:dyDescent="0.2">
      <c r="A48" s="42" t="s">
        <v>61</v>
      </c>
      <c r="B48" s="13">
        <v>160</v>
      </c>
      <c r="C48" s="22">
        <v>117</v>
      </c>
      <c r="D48" s="23">
        <v>11</v>
      </c>
      <c r="E48" s="23">
        <v>0</v>
      </c>
      <c r="F48" s="13" t="s">
        <v>228</v>
      </c>
    </row>
    <row r="49" spans="1:6" x14ac:dyDescent="0.2">
      <c r="A49" s="42" t="s">
        <v>62</v>
      </c>
      <c r="B49" s="13">
        <v>130</v>
      </c>
      <c r="C49" s="22">
        <v>177</v>
      </c>
      <c r="D49" s="23">
        <v>0</v>
      </c>
      <c r="E49" s="23">
        <v>0</v>
      </c>
      <c r="F49" s="13" t="s">
        <v>155</v>
      </c>
    </row>
    <row r="50" spans="1:6" x14ac:dyDescent="0.2">
      <c r="A50" s="42" t="s">
        <v>65</v>
      </c>
      <c r="B50" s="13">
        <v>29</v>
      </c>
      <c r="C50" s="22">
        <v>6</v>
      </c>
      <c r="D50" s="23">
        <v>0</v>
      </c>
      <c r="E50" s="23">
        <v>0</v>
      </c>
      <c r="F50" s="13" t="s">
        <v>66</v>
      </c>
    </row>
    <row r="51" spans="1:6" x14ac:dyDescent="0.2">
      <c r="A51" s="42" t="s">
        <v>67</v>
      </c>
      <c r="B51" s="13">
        <v>144</v>
      </c>
      <c r="C51" s="22">
        <v>40</v>
      </c>
      <c r="D51" s="23">
        <v>0</v>
      </c>
      <c r="E51" s="23">
        <v>0</v>
      </c>
      <c r="F51" s="13" t="s">
        <v>158</v>
      </c>
    </row>
    <row r="52" spans="1:6" x14ac:dyDescent="0.2">
      <c r="A52" s="42" t="s">
        <v>69</v>
      </c>
      <c r="B52" s="13">
        <v>31</v>
      </c>
      <c r="C52" s="22">
        <v>24</v>
      </c>
      <c r="D52" s="23">
        <v>0</v>
      </c>
      <c r="E52" s="23">
        <v>0</v>
      </c>
      <c r="F52" s="13" t="s">
        <v>160</v>
      </c>
    </row>
    <row r="53" spans="1:6" x14ac:dyDescent="0.2">
      <c r="A53" s="42" t="s">
        <v>70</v>
      </c>
      <c r="B53" s="13">
        <v>274</v>
      </c>
      <c r="C53" s="22">
        <v>67</v>
      </c>
      <c r="D53" s="23">
        <v>5</v>
      </c>
      <c r="E53" s="23">
        <v>0</v>
      </c>
      <c r="F53" s="13" t="s">
        <v>161</v>
      </c>
    </row>
    <row r="54" spans="1:6" x14ac:dyDescent="0.2">
      <c r="A54" s="42" t="s">
        <v>71</v>
      </c>
      <c r="B54" s="13">
        <v>72</v>
      </c>
      <c r="C54" s="22">
        <v>33</v>
      </c>
      <c r="D54" s="23">
        <v>0</v>
      </c>
      <c r="E54" s="23">
        <v>0</v>
      </c>
      <c r="F54" s="13" t="s">
        <v>162</v>
      </c>
    </row>
    <row r="55" spans="1:6" x14ac:dyDescent="0.2">
      <c r="A55" s="42" t="s">
        <v>72</v>
      </c>
      <c r="B55" s="13">
        <v>246</v>
      </c>
      <c r="C55" s="22">
        <v>54</v>
      </c>
      <c r="D55" s="23">
        <v>2</v>
      </c>
      <c r="E55" s="23">
        <v>0</v>
      </c>
      <c r="F55" s="13" t="s">
        <v>163</v>
      </c>
    </row>
    <row r="56" spans="1:6" x14ac:dyDescent="0.2">
      <c r="A56" s="42" t="s">
        <v>73</v>
      </c>
      <c r="B56" s="13">
        <v>393</v>
      </c>
      <c r="C56" s="22">
        <v>52</v>
      </c>
      <c r="D56" s="23">
        <v>6</v>
      </c>
      <c r="E56" s="23">
        <v>0</v>
      </c>
      <c r="F56" s="13" t="s">
        <v>164</v>
      </c>
    </row>
    <row r="57" spans="1:6" x14ac:dyDescent="0.2">
      <c r="A57" s="42" t="s">
        <v>74</v>
      </c>
      <c r="B57" s="13">
        <v>110</v>
      </c>
      <c r="C57" s="22">
        <v>42</v>
      </c>
      <c r="D57" s="23">
        <v>4</v>
      </c>
      <c r="E57" s="23">
        <v>0</v>
      </c>
      <c r="F57" s="13" t="s">
        <v>165</v>
      </c>
    </row>
    <row r="58" spans="1:6" x14ac:dyDescent="0.2">
      <c r="A58" s="42" t="s">
        <v>75</v>
      </c>
      <c r="B58" s="13">
        <v>1656</v>
      </c>
      <c r="C58" s="22">
        <v>1616</v>
      </c>
      <c r="D58" s="23">
        <v>47</v>
      </c>
      <c r="E58" s="23">
        <v>4</v>
      </c>
      <c r="F58" s="13" t="s">
        <v>229</v>
      </c>
    </row>
    <row r="59" spans="1:6" x14ac:dyDescent="0.2">
      <c r="A59" s="42" t="s">
        <v>76</v>
      </c>
      <c r="B59" s="13">
        <v>79</v>
      </c>
      <c r="C59" s="22">
        <v>69</v>
      </c>
      <c r="D59" s="23">
        <v>0</v>
      </c>
      <c r="E59" s="23">
        <v>0</v>
      </c>
      <c r="F59" s="13" t="s">
        <v>167</v>
      </c>
    </row>
    <row r="60" spans="1:6" x14ac:dyDescent="0.2">
      <c r="A60" s="42" t="s">
        <v>168</v>
      </c>
      <c r="B60" s="13">
        <v>25</v>
      </c>
      <c r="C60" s="22">
        <v>1</v>
      </c>
      <c r="D60" s="23">
        <v>0</v>
      </c>
      <c r="E60" s="23">
        <v>0</v>
      </c>
      <c r="F60" s="13" t="s">
        <v>169</v>
      </c>
    </row>
    <row r="61" spans="1:6" x14ac:dyDescent="0.2">
      <c r="A61" s="42" t="s">
        <v>170</v>
      </c>
      <c r="B61" s="13">
        <v>362</v>
      </c>
      <c r="C61" s="22">
        <v>114</v>
      </c>
      <c r="D61" s="23">
        <v>3</v>
      </c>
      <c r="E61" s="23">
        <v>0</v>
      </c>
      <c r="F61" s="13" t="s">
        <v>171</v>
      </c>
    </row>
    <row r="62" spans="1:6" x14ac:dyDescent="0.2">
      <c r="A62" s="42" t="s">
        <v>172</v>
      </c>
      <c r="B62" s="13">
        <v>90</v>
      </c>
      <c r="C62" s="22">
        <v>50</v>
      </c>
      <c r="D62" s="23">
        <v>5</v>
      </c>
      <c r="E62" s="23">
        <v>0</v>
      </c>
      <c r="F62" s="13" t="s">
        <v>173</v>
      </c>
    </row>
    <row r="63" spans="1:6" x14ac:dyDescent="0.2">
      <c r="A63" s="42" t="s">
        <v>174</v>
      </c>
      <c r="B63" s="13">
        <v>80</v>
      </c>
      <c r="C63" s="22">
        <v>31</v>
      </c>
      <c r="D63" s="23">
        <v>8</v>
      </c>
      <c r="E63" s="23">
        <v>0</v>
      </c>
      <c r="F63" s="13" t="s">
        <v>175</v>
      </c>
    </row>
    <row r="64" spans="1:6" x14ac:dyDescent="0.2">
      <c r="A64" s="42" t="s">
        <v>176</v>
      </c>
      <c r="B64" s="13">
        <v>181</v>
      </c>
      <c r="C64" s="22">
        <v>134</v>
      </c>
      <c r="D64" s="23">
        <v>9</v>
      </c>
      <c r="E64" s="23">
        <v>0</v>
      </c>
      <c r="F64" s="13" t="s">
        <v>177</v>
      </c>
    </row>
    <row r="65" spans="1:7" x14ac:dyDescent="0.2">
      <c r="A65" s="42" t="s">
        <v>178</v>
      </c>
      <c r="B65" s="13">
        <v>19</v>
      </c>
      <c r="C65" s="22">
        <v>10</v>
      </c>
      <c r="D65" s="23">
        <v>2</v>
      </c>
      <c r="E65" s="23">
        <v>0</v>
      </c>
      <c r="F65" s="13" t="s">
        <v>179</v>
      </c>
    </row>
    <row r="66" spans="1:7" x14ac:dyDescent="0.2">
      <c r="A66" s="42" t="s">
        <v>180</v>
      </c>
      <c r="B66" s="13">
        <v>142</v>
      </c>
      <c r="C66" s="22">
        <v>28</v>
      </c>
      <c r="D66" s="23">
        <v>0</v>
      </c>
      <c r="E66" s="23">
        <v>0</v>
      </c>
      <c r="F66" s="13" t="s">
        <v>181</v>
      </c>
    </row>
    <row r="67" spans="1:7" x14ac:dyDescent="0.2">
      <c r="A67" s="42" t="s">
        <v>182</v>
      </c>
      <c r="B67" s="13">
        <v>47</v>
      </c>
      <c r="C67" s="22">
        <v>9</v>
      </c>
      <c r="D67" s="23">
        <v>1</v>
      </c>
      <c r="E67" s="23">
        <v>0</v>
      </c>
      <c r="F67" s="13" t="s">
        <v>183</v>
      </c>
    </row>
    <row r="68" spans="1:7" x14ac:dyDescent="0.2">
      <c r="A68" s="42" t="s">
        <v>77</v>
      </c>
      <c r="B68" s="13">
        <v>448</v>
      </c>
      <c r="C68" s="22">
        <v>405</v>
      </c>
      <c r="D68" s="23">
        <v>5</v>
      </c>
      <c r="E68" s="23">
        <v>0</v>
      </c>
      <c r="F68" s="13" t="s">
        <v>184</v>
      </c>
    </row>
    <row r="69" spans="1:7" x14ac:dyDescent="0.2">
      <c r="A69" s="42" t="s">
        <v>230</v>
      </c>
      <c r="B69" s="13">
        <v>2</v>
      </c>
      <c r="C69" s="22">
        <v>0</v>
      </c>
      <c r="D69" s="23">
        <v>0</v>
      </c>
      <c r="E69" s="23">
        <v>0</v>
      </c>
      <c r="F69" s="13" t="s">
        <v>231</v>
      </c>
    </row>
    <row r="70" spans="1:7" x14ac:dyDescent="0.2">
      <c r="A70" s="42" t="s">
        <v>232</v>
      </c>
      <c r="B70" s="13">
        <v>3</v>
      </c>
      <c r="C70" s="22">
        <v>7</v>
      </c>
      <c r="D70" s="23">
        <v>0</v>
      </c>
      <c r="E70" s="23">
        <v>0</v>
      </c>
      <c r="F70" s="13" t="s">
        <v>233</v>
      </c>
    </row>
    <row r="71" spans="1:7" ht="20" x14ac:dyDescent="0.25">
      <c r="A71" s="43" t="s">
        <v>6</v>
      </c>
      <c r="B71" s="45">
        <v>8249</v>
      </c>
      <c r="C71" s="45">
        <v>4482</v>
      </c>
      <c r="D71" s="44">
        <v>199</v>
      </c>
      <c r="E71" s="44">
        <v>8</v>
      </c>
      <c r="F71" s="44" t="s">
        <v>234</v>
      </c>
    </row>
    <row r="77" spans="1:7" ht="68" x14ac:dyDescent="0.2">
      <c r="A77" s="46" t="s">
        <v>108</v>
      </c>
      <c r="B77" s="46" t="s">
        <v>203</v>
      </c>
      <c r="C77" s="46" t="s">
        <v>83</v>
      </c>
      <c r="D77" s="46" t="s">
        <v>84</v>
      </c>
      <c r="E77" s="46" t="s">
        <v>21</v>
      </c>
      <c r="F77" s="46" t="s">
        <v>22</v>
      </c>
      <c r="G77" s="46" t="s">
        <v>44</v>
      </c>
    </row>
    <row r="78" spans="1:7" ht="19" x14ac:dyDescent="0.2">
      <c r="A78" s="47" t="s">
        <v>109</v>
      </c>
      <c r="B78" s="48">
        <v>87</v>
      </c>
      <c r="C78" s="48">
        <v>72</v>
      </c>
      <c r="D78" s="49">
        <v>1</v>
      </c>
      <c r="E78" s="48">
        <v>7</v>
      </c>
      <c r="F78" s="48">
        <v>2</v>
      </c>
      <c r="G78" s="50" t="s">
        <v>235</v>
      </c>
    </row>
    <row r="79" spans="1:7" ht="19" x14ac:dyDescent="0.2">
      <c r="A79" s="47" t="s">
        <v>110</v>
      </c>
      <c r="B79" s="48">
        <v>58</v>
      </c>
      <c r="C79" s="48">
        <v>50</v>
      </c>
      <c r="D79" s="49">
        <v>0</v>
      </c>
      <c r="E79" s="48">
        <v>0</v>
      </c>
      <c r="F79" s="48">
        <v>6</v>
      </c>
      <c r="G79" s="50" t="s">
        <v>111</v>
      </c>
    </row>
    <row r="80" spans="1:7" ht="19" x14ac:dyDescent="0.2">
      <c r="A80" s="47" t="s">
        <v>112</v>
      </c>
      <c r="B80" s="48">
        <v>35</v>
      </c>
      <c r="C80" s="48">
        <v>25</v>
      </c>
      <c r="D80" s="49">
        <v>1</v>
      </c>
      <c r="E80" s="48">
        <v>7</v>
      </c>
      <c r="F80" s="48">
        <v>1</v>
      </c>
      <c r="G80" s="50" t="s">
        <v>104</v>
      </c>
    </row>
    <row r="81" spans="1:7" ht="19" x14ac:dyDescent="0.2">
      <c r="A81" s="47" t="s">
        <v>113</v>
      </c>
      <c r="B81" s="48">
        <v>132</v>
      </c>
      <c r="C81" s="48">
        <v>102</v>
      </c>
      <c r="D81" s="49">
        <v>12</v>
      </c>
      <c r="E81" s="48">
        <v>8</v>
      </c>
      <c r="F81" s="48">
        <v>5</v>
      </c>
      <c r="G81" s="50" t="s">
        <v>114</v>
      </c>
    </row>
    <row r="82" spans="1:7" ht="19" x14ac:dyDescent="0.2">
      <c r="A82" s="47" t="s">
        <v>115</v>
      </c>
      <c r="B82" s="48">
        <v>149</v>
      </c>
      <c r="C82" s="48">
        <v>121</v>
      </c>
      <c r="D82" s="49">
        <v>13</v>
      </c>
      <c r="E82" s="48">
        <v>10</v>
      </c>
      <c r="F82" s="48">
        <v>2</v>
      </c>
      <c r="G82" s="50" t="s">
        <v>116</v>
      </c>
    </row>
    <row r="83" spans="1:7" ht="19" x14ac:dyDescent="0.2">
      <c r="A83" s="47" t="s">
        <v>117</v>
      </c>
      <c r="B83" s="48">
        <v>160</v>
      </c>
      <c r="C83" s="48">
        <v>125</v>
      </c>
      <c r="D83" s="49">
        <v>6</v>
      </c>
      <c r="E83" s="48">
        <v>14</v>
      </c>
      <c r="F83" s="48">
        <v>6</v>
      </c>
      <c r="G83" s="50" t="s">
        <v>118</v>
      </c>
    </row>
    <row r="84" spans="1:7" ht="19" x14ac:dyDescent="0.2">
      <c r="A84" s="47" t="s">
        <v>119</v>
      </c>
      <c r="B84" s="48">
        <v>56</v>
      </c>
      <c r="C84" s="48">
        <v>55</v>
      </c>
      <c r="D84" s="49">
        <v>0</v>
      </c>
      <c r="E84" s="48">
        <v>1</v>
      </c>
      <c r="F84" s="48">
        <v>0</v>
      </c>
      <c r="G84" s="50" t="s">
        <v>46</v>
      </c>
    </row>
    <row r="85" spans="1:7" ht="19" x14ac:dyDescent="0.2">
      <c r="A85" s="47" t="s">
        <v>120</v>
      </c>
      <c r="B85" s="48">
        <v>163</v>
      </c>
      <c r="C85" s="48">
        <v>135</v>
      </c>
      <c r="D85" s="49">
        <v>12</v>
      </c>
      <c r="E85" s="48">
        <v>2</v>
      </c>
      <c r="F85" s="48">
        <v>2</v>
      </c>
      <c r="G85" s="50" t="s">
        <v>121</v>
      </c>
    </row>
    <row r="86" spans="1:7" ht="19" x14ac:dyDescent="0.2">
      <c r="A86" s="47" t="s">
        <v>122</v>
      </c>
      <c r="B86" s="48">
        <v>75</v>
      </c>
      <c r="C86" s="48">
        <v>63</v>
      </c>
      <c r="D86" s="49">
        <v>9</v>
      </c>
      <c r="E86" s="48">
        <v>2</v>
      </c>
      <c r="F86" s="48">
        <v>1</v>
      </c>
      <c r="G86" s="50" t="s">
        <v>46</v>
      </c>
    </row>
    <row r="87" spans="1:7" ht="19" x14ac:dyDescent="0.2">
      <c r="A87" s="47" t="s">
        <v>123</v>
      </c>
      <c r="B87" s="48">
        <v>199</v>
      </c>
      <c r="C87" s="48">
        <v>124</v>
      </c>
      <c r="D87" s="49">
        <v>27</v>
      </c>
      <c r="E87" s="48">
        <v>17</v>
      </c>
      <c r="F87" s="48">
        <v>22</v>
      </c>
      <c r="G87" s="50" t="s">
        <v>124</v>
      </c>
    </row>
    <row r="88" spans="1:7" ht="19" x14ac:dyDescent="0.2">
      <c r="A88" s="47" t="s">
        <v>125</v>
      </c>
      <c r="B88" s="48">
        <v>308</v>
      </c>
      <c r="C88" s="48">
        <v>216</v>
      </c>
      <c r="D88" s="49">
        <v>66</v>
      </c>
      <c r="E88" s="48">
        <v>7</v>
      </c>
      <c r="F88" s="48">
        <v>8</v>
      </c>
      <c r="G88" s="50" t="s">
        <v>126</v>
      </c>
    </row>
    <row r="89" spans="1:7" ht="19" x14ac:dyDescent="0.2">
      <c r="A89" s="47" t="s">
        <v>127</v>
      </c>
      <c r="B89" s="48">
        <v>115</v>
      </c>
      <c r="C89" s="48">
        <v>101</v>
      </c>
      <c r="D89" s="49">
        <v>2</v>
      </c>
      <c r="E89" s="48">
        <v>2</v>
      </c>
      <c r="F89" s="48">
        <v>2</v>
      </c>
      <c r="G89" s="50" t="s">
        <v>128</v>
      </c>
    </row>
    <row r="90" spans="1:7" ht="19" x14ac:dyDescent="0.2">
      <c r="A90" s="47" t="s">
        <v>129</v>
      </c>
      <c r="B90" s="48">
        <v>322</v>
      </c>
      <c r="C90" s="48">
        <v>255</v>
      </c>
      <c r="D90" s="49">
        <v>19</v>
      </c>
      <c r="E90" s="48">
        <v>8</v>
      </c>
      <c r="F90" s="48">
        <v>11</v>
      </c>
      <c r="G90" s="50" t="s">
        <v>130</v>
      </c>
    </row>
    <row r="91" spans="1:7" ht="19" x14ac:dyDescent="0.2">
      <c r="A91" s="47" t="s">
        <v>131</v>
      </c>
      <c r="B91" s="48">
        <v>132</v>
      </c>
      <c r="C91" s="48">
        <v>107</v>
      </c>
      <c r="D91" s="49">
        <v>5</v>
      </c>
      <c r="E91" s="48">
        <v>6</v>
      </c>
      <c r="F91" s="48">
        <v>1</v>
      </c>
      <c r="G91" s="50" t="s">
        <v>132</v>
      </c>
    </row>
    <row r="92" spans="1:7" ht="19" x14ac:dyDescent="0.2">
      <c r="A92" s="47" t="s">
        <v>133</v>
      </c>
      <c r="B92" s="48">
        <v>89</v>
      </c>
      <c r="C92" s="48">
        <v>72</v>
      </c>
      <c r="D92" s="49">
        <v>14</v>
      </c>
      <c r="E92" s="48">
        <v>0</v>
      </c>
      <c r="F92" s="48">
        <v>3</v>
      </c>
      <c r="G92" s="50" t="s">
        <v>46</v>
      </c>
    </row>
    <row r="93" spans="1:7" ht="19" x14ac:dyDescent="0.2">
      <c r="A93" s="47" t="s">
        <v>136</v>
      </c>
      <c r="B93" s="48">
        <v>35</v>
      </c>
      <c r="C93" s="48">
        <v>25</v>
      </c>
      <c r="D93" s="49">
        <v>0</v>
      </c>
      <c r="E93" s="48">
        <v>5</v>
      </c>
      <c r="F93" s="48">
        <v>3</v>
      </c>
      <c r="G93" s="50" t="s">
        <v>137</v>
      </c>
    </row>
    <row r="94" spans="1:7" ht="19" x14ac:dyDescent="0.2">
      <c r="A94" s="47" t="s">
        <v>138</v>
      </c>
      <c r="B94" s="48">
        <v>113</v>
      </c>
      <c r="C94" s="48">
        <v>103</v>
      </c>
      <c r="D94" s="49">
        <v>3</v>
      </c>
      <c r="E94" s="48">
        <v>0</v>
      </c>
      <c r="F94" s="48">
        <v>1</v>
      </c>
      <c r="G94" s="50" t="s">
        <v>139</v>
      </c>
    </row>
    <row r="95" spans="1:7" ht="19" x14ac:dyDescent="0.2">
      <c r="A95" s="47" t="s">
        <v>140</v>
      </c>
      <c r="B95" s="48">
        <v>477</v>
      </c>
      <c r="C95" s="48">
        <v>398</v>
      </c>
      <c r="D95" s="49">
        <v>23</v>
      </c>
      <c r="E95" s="48">
        <v>9</v>
      </c>
      <c r="F95" s="48">
        <v>0</v>
      </c>
      <c r="G95" s="50" t="s">
        <v>132</v>
      </c>
    </row>
    <row r="96" spans="1:7" ht="19" x14ac:dyDescent="0.2">
      <c r="A96" s="47" t="s">
        <v>134</v>
      </c>
      <c r="B96" s="48">
        <v>149</v>
      </c>
      <c r="C96" s="48">
        <v>121</v>
      </c>
      <c r="D96" s="49">
        <v>8</v>
      </c>
      <c r="E96" s="48">
        <v>10</v>
      </c>
      <c r="F96" s="48">
        <v>4</v>
      </c>
      <c r="G96" s="50" t="s">
        <v>135</v>
      </c>
    </row>
    <row r="97" spans="1:7" ht="23" x14ac:dyDescent="0.2">
      <c r="A97" s="39" t="s">
        <v>6</v>
      </c>
      <c r="B97" s="41">
        <v>2854</v>
      </c>
      <c r="C97" s="41">
        <v>2270</v>
      </c>
      <c r="D97" s="39">
        <v>221</v>
      </c>
      <c r="E97" s="39">
        <v>115</v>
      </c>
      <c r="F97" s="39">
        <v>80</v>
      </c>
      <c r="G97" s="40" t="s">
        <v>201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C208C-7842-438F-8666-5C26D63426BD}">
  <dimension ref="A1:F40"/>
  <sheetViews>
    <sheetView topLeftCell="A22" workbookViewId="0">
      <selection activeCell="A33" sqref="A33"/>
    </sheetView>
  </sheetViews>
  <sheetFormatPr baseColWidth="10" defaultColWidth="10.83203125" defaultRowHeight="15" x14ac:dyDescent="0.2"/>
  <cols>
    <col min="1" max="1" width="27.1640625" bestFit="1" customWidth="1"/>
    <col min="2" max="2" width="16.6640625" customWidth="1"/>
    <col min="3" max="3" width="12.83203125" customWidth="1"/>
    <col min="4" max="4" width="15.1640625" bestFit="1" customWidth="1"/>
    <col min="5" max="5" width="18.1640625" bestFit="1" customWidth="1"/>
    <col min="6" max="6" width="13.5" style="2" customWidth="1"/>
  </cols>
  <sheetData>
    <row r="1" spans="1:6" ht="52" x14ac:dyDescent="0.2">
      <c r="A1" s="17" t="s">
        <v>20</v>
      </c>
      <c r="B1" s="17" t="s">
        <v>0</v>
      </c>
      <c r="C1" s="17" t="s">
        <v>141</v>
      </c>
      <c r="D1" s="17" t="s">
        <v>21</v>
      </c>
      <c r="E1" s="17" t="s">
        <v>22</v>
      </c>
      <c r="F1" s="17" t="s">
        <v>9</v>
      </c>
    </row>
    <row r="2" spans="1:6" x14ac:dyDescent="0.2">
      <c r="A2" s="18" t="s">
        <v>47</v>
      </c>
      <c r="B2" s="13">
        <v>76</v>
      </c>
      <c r="C2" s="22">
        <v>11</v>
      </c>
      <c r="D2" s="23">
        <v>2</v>
      </c>
      <c r="E2" s="23">
        <v>0</v>
      </c>
      <c r="F2" s="13" t="s">
        <v>142</v>
      </c>
    </row>
    <row r="3" spans="1:6" x14ac:dyDescent="0.2">
      <c r="A3" s="18" t="s">
        <v>48</v>
      </c>
      <c r="B3" s="13">
        <v>176</v>
      </c>
      <c r="C3" s="22">
        <v>27</v>
      </c>
      <c r="D3" s="23">
        <v>9</v>
      </c>
      <c r="E3" s="23">
        <v>0</v>
      </c>
      <c r="F3" s="13" t="s">
        <v>143</v>
      </c>
    </row>
    <row r="4" spans="1:6" x14ac:dyDescent="0.2">
      <c r="A4" s="18" t="s">
        <v>49</v>
      </c>
      <c r="B4" s="13">
        <v>67</v>
      </c>
      <c r="C4" s="22">
        <v>17</v>
      </c>
      <c r="D4" s="23">
        <v>0</v>
      </c>
      <c r="E4" s="23">
        <v>0</v>
      </c>
      <c r="F4" s="13" t="s">
        <v>144</v>
      </c>
    </row>
    <row r="5" spans="1:6" x14ac:dyDescent="0.2">
      <c r="A5" s="18" t="s">
        <v>50</v>
      </c>
      <c r="B5" s="13">
        <v>163</v>
      </c>
      <c r="C5" s="22">
        <v>76</v>
      </c>
      <c r="D5" s="23">
        <v>2</v>
      </c>
      <c r="E5" s="23">
        <v>0</v>
      </c>
      <c r="F5" s="13" t="s">
        <v>145</v>
      </c>
    </row>
    <row r="6" spans="1:6" x14ac:dyDescent="0.2">
      <c r="A6" s="18" t="s">
        <v>51</v>
      </c>
      <c r="B6" s="13">
        <v>165</v>
      </c>
      <c r="C6" s="22">
        <v>54</v>
      </c>
      <c r="D6" s="23">
        <v>2</v>
      </c>
      <c r="E6" s="23">
        <v>0</v>
      </c>
      <c r="F6" s="13" t="s">
        <v>146</v>
      </c>
    </row>
    <row r="7" spans="1:6" x14ac:dyDescent="0.2">
      <c r="A7" s="18" t="s">
        <v>52</v>
      </c>
      <c r="B7" s="13">
        <v>136</v>
      </c>
      <c r="C7" s="22">
        <v>132</v>
      </c>
      <c r="D7" s="23">
        <v>4</v>
      </c>
      <c r="E7" s="23">
        <v>0</v>
      </c>
      <c r="F7" s="13" t="s">
        <v>46</v>
      </c>
    </row>
    <row r="8" spans="1:6" x14ac:dyDescent="0.2">
      <c r="A8" s="18" t="s">
        <v>53</v>
      </c>
      <c r="B8" s="13">
        <v>192</v>
      </c>
      <c r="C8" s="22">
        <v>67</v>
      </c>
      <c r="D8" s="23">
        <v>6</v>
      </c>
      <c r="E8" s="23">
        <v>0</v>
      </c>
      <c r="F8" s="13" t="s">
        <v>147</v>
      </c>
    </row>
    <row r="9" spans="1:6" x14ac:dyDescent="0.2">
      <c r="A9" s="18" t="s">
        <v>54</v>
      </c>
      <c r="B9" s="13">
        <v>162</v>
      </c>
      <c r="C9" s="22">
        <v>53</v>
      </c>
      <c r="D9" s="23">
        <v>5</v>
      </c>
      <c r="E9" s="23">
        <v>0</v>
      </c>
      <c r="F9" s="13" t="s">
        <v>148</v>
      </c>
    </row>
    <row r="10" spans="1:6" x14ac:dyDescent="0.2">
      <c r="A10" s="18" t="s">
        <v>55</v>
      </c>
      <c r="B10" s="13">
        <v>154</v>
      </c>
      <c r="C10" s="22">
        <v>46</v>
      </c>
      <c r="D10" s="23">
        <v>5</v>
      </c>
      <c r="E10" s="23">
        <v>0</v>
      </c>
      <c r="F10" s="13" t="s">
        <v>149</v>
      </c>
    </row>
    <row r="11" spans="1:6" x14ac:dyDescent="0.2">
      <c r="A11" s="18" t="s">
        <v>56</v>
      </c>
      <c r="B11" s="13">
        <v>195</v>
      </c>
      <c r="C11" s="22">
        <v>79</v>
      </c>
      <c r="D11" s="23">
        <v>0</v>
      </c>
      <c r="E11" s="23">
        <v>1</v>
      </c>
      <c r="F11" s="13" t="s">
        <v>150</v>
      </c>
    </row>
    <row r="12" spans="1:6" x14ac:dyDescent="0.2">
      <c r="A12" s="18" t="s">
        <v>57</v>
      </c>
      <c r="B12" s="13">
        <v>285</v>
      </c>
      <c r="C12" s="22">
        <v>113</v>
      </c>
      <c r="D12" s="23">
        <v>9</v>
      </c>
      <c r="E12" s="23">
        <v>0</v>
      </c>
      <c r="F12" s="13" t="s">
        <v>151</v>
      </c>
    </row>
    <row r="13" spans="1:6" x14ac:dyDescent="0.2">
      <c r="A13" s="18" t="s">
        <v>58</v>
      </c>
      <c r="B13" s="13">
        <v>383</v>
      </c>
      <c r="C13" s="22">
        <v>260</v>
      </c>
      <c r="D13" s="23">
        <v>7</v>
      </c>
      <c r="E13" s="23">
        <v>0</v>
      </c>
      <c r="F13" s="13" t="s">
        <v>152</v>
      </c>
    </row>
    <row r="14" spans="1:6" x14ac:dyDescent="0.2">
      <c r="A14" s="18" t="s">
        <v>59</v>
      </c>
      <c r="B14" s="13">
        <v>89</v>
      </c>
      <c r="C14" s="22">
        <v>84</v>
      </c>
      <c r="D14" s="23">
        <v>0</v>
      </c>
      <c r="E14" s="23">
        <v>0</v>
      </c>
      <c r="F14" s="13" t="s">
        <v>118</v>
      </c>
    </row>
    <row r="15" spans="1:6" x14ac:dyDescent="0.2">
      <c r="A15" s="18" t="s">
        <v>60</v>
      </c>
      <c r="B15" s="13">
        <v>167</v>
      </c>
      <c r="C15" s="22">
        <v>74</v>
      </c>
      <c r="D15" s="23">
        <v>0</v>
      </c>
      <c r="E15" s="23">
        <v>0</v>
      </c>
      <c r="F15" s="13" t="s">
        <v>153</v>
      </c>
    </row>
    <row r="16" spans="1:6" x14ac:dyDescent="0.2">
      <c r="A16" s="18" t="s">
        <v>61</v>
      </c>
      <c r="B16" s="13">
        <v>160</v>
      </c>
      <c r="C16" s="22">
        <v>116</v>
      </c>
      <c r="D16" s="23">
        <v>11</v>
      </c>
      <c r="E16" s="23">
        <v>0</v>
      </c>
      <c r="F16" s="13" t="s">
        <v>154</v>
      </c>
    </row>
    <row r="17" spans="1:6" x14ac:dyDescent="0.2">
      <c r="A17" s="18" t="s">
        <v>62</v>
      </c>
      <c r="B17" s="13">
        <v>130</v>
      </c>
      <c r="C17" s="22">
        <v>177</v>
      </c>
      <c r="D17" s="23">
        <v>0</v>
      </c>
      <c r="E17" s="23">
        <v>0</v>
      </c>
      <c r="F17" s="13" t="s">
        <v>155</v>
      </c>
    </row>
    <row r="18" spans="1:6" x14ac:dyDescent="0.2">
      <c r="A18" s="18" t="s">
        <v>63</v>
      </c>
      <c r="B18" s="13">
        <v>128</v>
      </c>
      <c r="C18" s="22">
        <v>29</v>
      </c>
      <c r="D18" s="23">
        <v>2</v>
      </c>
      <c r="E18" s="23">
        <v>3</v>
      </c>
      <c r="F18" s="13" t="s">
        <v>156</v>
      </c>
    </row>
    <row r="19" spans="1:6" x14ac:dyDescent="0.2">
      <c r="A19" s="18" t="s">
        <v>64</v>
      </c>
      <c r="B19" s="13">
        <v>165</v>
      </c>
      <c r="C19" s="22">
        <v>36</v>
      </c>
      <c r="D19" s="23">
        <v>4</v>
      </c>
      <c r="E19" s="23">
        <v>0</v>
      </c>
      <c r="F19" s="13" t="s">
        <v>157</v>
      </c>
    </row>
    <row r="20" spans="1:6" x14ac:dyDescent="0.2">
      <c r="A20" s="18" t="s">
        <v>65</v>
      </c>
      <c r="B20" s="13">
        <v>29</v>
      </c>
      <c r="C20" s="22">
        <v>6</v>
      </c>
      <c r="D20" s="23">
        <v>0</v>
      </c>
      <c r="E20" s="23">
        <v>0</v>
      </c>
      <c r="F20" s="13" t="s">
        <v>66</v>
      </c>
    </row>
    <row r="21" spans="1:6" x14ac:dyDescent="0.2">
      <c r="A21" s="18" t="s">
        <v>67</v>
      </c>
      <c r="B21" s="13">
        <v>144</v>
      </c>
      <c r="C21" s="22">
        <v>40</v>
      </c>
      <c r="D21" s="23">
        <v>0</v>
      </c>
      <c r="E21" s="23">
        <v>0</v>
      </c>
      <c r="F21" s="13" t="s">
        <v>158</v>
      </c>
    </row>
    <row r="22" spans="1:6" x14ac:dyDescent="0.2">
      <c r="A22" s="18" t="s">
        <v>68</v>
      </c>
      <c r="B22" s="13">
        <v>210</v>
      </c>
      <c r="C22" s="22">
        <v>33</v>
      </c>
      <c r="D22" s="23">
        <v>0</v>
      </c>
      <c r="E22" s="23">
        <v>0</v>
      </c>
      <c r="F22" s="13" t="s">
        <v>159</v>
      </c>
    </row>
    <row r="23" spans="1:6" x14ac:dyDescent="0.2">
      <c r="A23" s="18" t="s">
        <v>69</v>
      </c>
      <c r="B23" s="13">
        <v>31</v>
      </c>
      <c r="C23" s="22">
        <v>24</v>
      </c>
      <c r="D23" s="23">
        <v>0</v>
      </c>
      <c r="E23" s="23">
        <v>0</v>
      </c>
      <c r="F23" s="13" t="s">
        <v>160</v>
      </c>
    </row>
    <row r="24" spans="1:6" x14ac:dyDescent="0.2">
      <c r="A24" s="18" t="s">
        <v>70</v>
      </c>
      <c r="B24" s="13">
        <v>274</v>
      </c>
      <c r="C24" s="22">
        <v>67</v>
      </c>
      <c r="D24" s="23">
        <v>5</v>
      </c>
      <c r="E24" s="23">
        <v>0</v>
      </c>
      <c r="F24" s="13" t="s">
        <v>161</v>
      </c>
    </row>
    <row r="25" spans="1:6" x14ac:dyDescent="0.2">
      <c r="A25" s="18" t="s">
        <v>71</v>
      </c>
      <c r="B25" s="13">
        <v>72</v>
      </c>
      <c r="C25" s="22">
        <v>33</v>
      </c>
      <c r="D25" s="23">
        <v>0</v>
      </c>
      <c r="E25" s="23">
        <v>0</v>
      </c>
      <c r="F25" s="13" t="s">
        <v>162</v>
      </c>
    </row>
    <row r="26" spans="1:6" x14ac:dyDescent="0.2">
      <c r="A26" s="18" t="s">
        <v>72</v>
      </c>
      <c r="B26" s="13">
        <v>246</v>
      </c>
      <c r="C26" s="22">
        <v>54</v>
      </c>
      <c r="D26" s="23">
        <v>2</v>
      </c>
      <c r="E26" s="23">
        <v>0</v>
      </c>
      <c r="F26" s="13" t="s">
        <v>163</v>
      </c>
    </row>
    <row r="27" spans="1:6" x14ac:dyDescent="0.2">
      <c r="A27" s="18" t="s">
        <v>73</v>
      </c>
      <c r="B27" s="13">
        <v>393</v>
      </c>
      <c r="C27" s="22">
        <v>52</v>
      </c>
      <c r="D27" s="23">
        <v>6</v>
      </c>
      <c r="E27" s="23">
        <v>0</v>
      </c>
      <c r="F27" s="13" t="s">
        <v>164</v>
      </c>
    </row>
    <row r="28" spans="1:6" x14ac:dyDescent="0.2">
      <c r="A28" s="18" t="s">
        <v>74</v>
      </c>
      <c r="B28" s="13">
        <v>110</v>
      </c>
      <c r="C28" s="22">
        <v>42</v>
      </c>
      <c r="D28" s="23">
        <v>4</v>
      </c>
      <c r="E28" s="23">
        <v>0</v>
      </c>
      <c r="F28" s="13" t="s">
        <v>165</v>
      </c>
    </row>
    <row r="29" spans="1:6" x14ac:dyDescent="0.2">
      <c r="A29" s="18" t="s">
        <v>75</v>
      </c>
      <c r="B29" s="14">
        <v>1656</v>
      </c>
      <c r="C29" s="24">
        <v>1615</v>
      </c>
      <c r="D29" s="23">
        <v>47</v>
      </c>
      <c r="E29" s="23">
        <v>4</v>
      </c>
      <c r="F29" s="13" t="s">
        <v>166</v>
      </c>
    </row>
    <row r="30" spans="1:6" x14ac:dyDescent="0.2">
      <c r="A30" s="18" t="s">
        <v>76</v>
      </c>
      <c r="B30" s="13">
        <v>79</v>
      </c>
      <c r="C30" s="22">
        <v>69</v>
      </c>
      <c r="D30" s="23">
        <v>0</v>
      </c>
      <c r="E30" s="23">
        <v>0</v>
      </c>
      <c r="F30" s="13" t="s">
        <v>167</v>
      </c>
    </row>
    <row r="31" spans="1:6" x14ac:dyDescent="0.2">
      <c r="A31" s="18" t="s">
        <v>168</v>
      </c>
      <c r="B31" s="13">
        <v>25</v>
      </c>
      <c r="C31" s="22">
        <v>1</v>
      </c>
      <c r="D31" s="23">
        <v>0</v>
      </c>
      <c r="E31" s="23">
        <v>0</v>
      </c>
      <c r="F31" s="13" t="s">
        <v>169</v>
      </c>
    </row>
    <row r="32" spans="1:6" x14ac:dyDescent="0.2">
      <c r="A32" s="18" t="s">
        <v>170</v>
      </c>
      <c r="B32" s="13">
        <v>362</v>
      </c>
      <c r="C32" s="22">
        <v>114</v>
      </c>
      <c r="D32" s="23">
        <v>3</v>
      </c>
      <c r="E32" s="23">
        <v>0</v>
      </c>
      <c r="F32" s="13" t="s">
        <v>171</v>
      </c>
    </row>
    <row r="33" spans="1:6" x14ac:dyDescent="0.2">
      <c r="A33" s="18" t="s">
        <v>172</v>
      </c>
      <c r="B33" s="13">
        <v>90</v>
      </c>
      <c r="C33" s="22">
        <v>50</v>
      </c>
      <c r="D33" s="23">
        <v>5</v>
      </c>
      <c r="E33" s="23">
        <v>0</v>
      </c>
      <c r="F33" s="13" t="s">
        <v>173</v>
      </c>
    </row>
    <row r="34" spans="1:6" x14ac:dyDescent="0.2">
      <c r="A34" s="18" t="s">
        <v>174</v>
      </c>
      <c r="B34" s="13">
        <v>80</v>
      </c>
      <c r="C34" s="22">
        <v>31</v>
      </c>
      <c r="D34" s="23">
        <v>8</v>
      </c>
      <c r="E34" s="23">
        <v>0</v>
      </c>
      <c r="F34" s="13" t="s">
        <v>175</v>
      </c>
    </row>
    <row r="35" spans="1:6" x14ac:dyDescent="0.2">
      <c r="A35" s="18" t="s">
        <v>176</v>
      </c>
      <c r="B35" s="13">
        <v>181</v>
      </c>
      <c r="C35" s="22">
        <v>134</v>
      </c>
      <c r="D35" s="23">
        <v>9</v>
      </c>
      <c r="E35" s="23">
        <v>0</v>
      </c>
      <c r="F35" s="13" t="s">
        <v>177</v>
      </c>
    </row>
    <row r="36" spans="1:6" x14ac:dyDescent="0.2">
      <c r="A36" s="18" t="s">
        <v>178</v>
      </c>
      <c r="B36" s="13">
        <v>19</v>
      </c>
      <c r="C36" s="22">
        <v>10</v>
      </c>
      <c r="D36" s="23">
        <v>2</v>
      </c>
      <c r="E36" s="23">
        <v>0</v>
      </c>
      <c r="F36" s="13" t="s">
        <v>179</v>
      </c>
    </row>
    <row r="37" spans="1:6" x14ac:dyDescent="0.2">
      <c r="A37" s="18" t="s">
        <v>180</v>
      </c>
      <c r="B37" s="13">
        <v>142</v>
      </c>
      <c r="C37" s="22">
        <v>28</v>
      </c>
      <c r="D37" s="23">
        <v>0</v>
      </c>
      <c r="E37" s="23">
        <v>0</v>
      </c>
      <c r="F37" s="13" t="s">
        <v>181</v>
      </c>
    </row>
    <row r="38" spans="1:6" x14ac:dyDescent="0.2">
      <c r="A38" s="18" t="s">
        <v>182</v>
      </c>
      <c r="B38" s="13">
        <v>47</v>
      </c>
      <c r="C38" s="22">
        <v>9</v>
      </c>
      <c r="D38" s="23">
        <v>1</v>
      </c>
      <c r="E38" s="23">
        <v>0</v>
      </c>
      <c r="F38" s="13" t="s">
        <v>183</v>
      </c>
    </row>
    <row r="39" spans="1:6" x14ac:dyDescent="0.2">
      <c r="A39" s="18" t="s">
        <v>77</v>
      </c>
      <c r="B39" s="13">
        <v>448</v>
      </c>
      <c r="C39" s="22">
        <v>405</v>
      </c>
      <c r="D39" s="23">
        <v>5</v>
      </c>
      <c r="E39" s="23">
        <v>0</v>
      </c>
      <c r="F39" s="13" t="s">
        <v>184</v>
      </c>
    </row>
    <row r="40" spans="1:6" ht="20" x14ac:dyDescent="0.25">
      <c r="A40" s="19" t="s">
        <v>6</v>
      </c>
      <c r="B40" s="21">
        <v>8249</v>
      </c>
      <c r="C40" s="21">
        <v>4479</v>
      </c>
      <c r="D40" s="20">
        <v>199</v>
      </c>
      <c r="E40" s="20">
        <v>8</v>
      </c>
      <c r="F40" s="20" t="s">
        <v>185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AC88C-9C7B-4506-A1BC-BE7AC7EEF03F}">
  <dimension ref="A1:I38"/>
  <sheetViews>
    <sheetView tabSelected="1" zoomScaleNormal="70" workbookViewId="0">
      <selection activeCell="A3" sqref="A3:A4"/>
    </sheetView>
  </sheetViews>
  <sheetFormatPr baseColWidth="10" defaultColWidth="10.83203125" defaultRowHeight="18" x14ac:dyDescent="0.2"/>
  <cols>
    <col min="1" max="1" width="102" style="10" customWidth="1"/>
    <col min="2" max="2" width="34.1640625" style="11" customWidth="1"/>
    <col min="3" max="3" width="34.6640625" style="10" customWidth="1"/>
    <col min="4" max="4" width="37.33203125" style="10" customWidth="1"/>
    <col min="5" max="5" width="30.33203125" style="10" customWidth="1"/>
    <col min="6" max="6" width="31.83203125" style="10" customWidth="1"/>
    <col min="7" max="7" width="50.5" style="10" hidden="1" customWidth="1"/>
    <col min="8" max="8" width="28" style="10" hidden="1" customWidth="1"/>
    <col min="9" max="9" width="21.1640625" style="10" customWidth="1"/>
    <col min="10" max="10" width="14.5" style="10" bestFit="1" customWidth="1"/>
    <col min="11" max="16384" width="10.83203125" style="10"/>
  </cols>
  <sheetData>
    <row r="1" spans="1:9" ht="34" customHeight="1" thickBot="1" x14ac:dyDescent="0.25">
      <c r="A1" s="110" t="s">
        <v>43</v>
      </c>
      <c r="B1" s="110"/>
      <c r="C1" s="110"/>
      <c r="D1" s="110"/>
      <c r="E1" s="110"/>
      <c r="F1" s="110"/>
    </row>
    <row r="2" spans="1:9" s="75" customFormat="1" ht="26.25" customHeight="1" thickBot="1" x14ac:dyDescent="0.3">
      <c r="A2" s="73" t="s">
        <v>27</v>
      </c>
      <c r="B2" s="74" t="s">
        <v>255</v>
      </c>
      <c r="C2" s="73" t="s">
        <v>28</v>
      </c>
      <c r="D2" s="73" t="s">
        <v>29</v>
      </c>
      <c r="E2" s="73" t="s">
        <v>30</v>
      </c>
      <c r="F2" s="73" t="s">
        <v>240</v>
      </c>
      <c r="H2" s="76" t="s">
        <v>238</v>
      </c>
    </row>
    <row r="3" spans="1:9" ht="39" thickBot="1" x14ac:dyDescent="0.25">
      <c r="A3" s="114" t="s">
        <v>35</v>
      </c>
      <c r="B3" s="52" t="s">
        <v>36</v>
      </c>
      <c r="C3" s="51" t="s">
        <v>38</v>
      </c>
      <c r="D3" s="53" t="s">
        <v>261</v>
      </c>
      <c r="E3" s="66">
        <v>1934055000</v>
      </c>
      <c r="F3" s="66"/>
      <c r="G3" s="103">
        <f>E3+E4+E5</f>
        <v>3151050400</v>
      </c>
      <c r="H3" s="71">
        <f>E3-1288280000</f>
        <v>645775000</v>
      </c>
      <c r="I3" s="72"/>
    </row>
    <row r="4" spans="1:9" ht="24" thickBot="1" x14ac:dyDescent="0.25">
      <c r="A4" s="115"/>
      <c r="B4" s="55" t="s">
        <v>34</v>
      </c>
      <c r="C4" s="56" t="s">
        <v>37</v>
      </c>
      <c r="D4" s="53" t="s">
        <v>261</v>
      </c>
      <c r="E4" s="67">
        <v>658549000</v>
      </c>
      <c r="F4" s="67"/>
      <c r="G4" s="103"/>
      <c r="H4" s="71">
        <f>E4</f>
        <v>658549000</v>
      </c>
      <c r="I4" s="72"/>
    </row>
    <row r="5" spans="1:9" ht="39" thickBot="1" x14ac:dyDescent="0.25">
      <c r="A5" s="54" t="s">
        <v>42</v>
      </c>
      <c r="B5" s="55" t="s">
        <v>79</v>
      </c>
      <c r="C5" s="56" t="s">
        <v>236</v>
      </c>
      <c r="D5" s="53" t="s">
        <v>261</v>
      </c>
      <c r="E5" s="67">
        <v>558446400</v>
      </c>
      <c r="F5" s="67"/>
      <c r="G5" s="103"/>
      <c r="H5" s="71">
        <f>E5</f>
        <v>558446400</v>
      </c>
      <c r="I5" s="72"/>
    </row>
    <row r="6" spans="1:9" ht="24" thickBot="1" x14ac:dyDescent="0.25">
      <c r="A6" s="53" t="s">
        <v>40</v>
      </c>
      <c r="B6" s="55" t="s">
        <v>256</v>
      </c>
      <c r="C6" s="53" t="s">
        <v>31</v>
      </c>
      <c r="D6" s="53" t="s">
        <v>261</v>
      </c>
      <c r="E6" s="67">
        <v>275056000</v>
      </c>
      <c r="F6" s="67"/>
      <c r="G6" s="103">
        <f>E6+E7</f>
        <v>480056000</v>
      </c>
      <c r="H6" s="71">
        <f>SUM(H3:H5)</f>
        <v>1862770400</v>
      </c>
      <c r="I6" s="72">
        <f>E6+E7</f>
        <v>480056000</v>
      </c>
    </row>
    <row r="7" spans="1:9" ht="39" thickBot="1" x14ac:dyDescent="0.25">
      <c r="A7" s="53" t="s">
        <v>39</v>
      </c>
      <c r="B7" s="55" t="s">
        <v>257</v>
      </c>
      <c r="C7" s="53" t="s">
        <v>237</v>
      </c>
      <c r="D7" s="53" t="s">
        <v>261</v>
      </c>
      <c r="E7" s="67">
        <v>205000000</v>
      </c>
      <c r="F7" s="67"/>
      <c r="G7" s="104"/>
      <c r="I7" s="10">
        <v>480056000</v>
      </c>
    </row>
    <row r="8" spans="1:9" ht="39" thickBot="1" x14ac:dyDescent="0.25">
      <c r="A8" s="51" t="s">
        <v>258</v>
      </c>
      <c r="B8" s="52" t="s">
        <v>260</v>
      </c>
      <c r="C8" s="53" t="s">
        <v>259</v>
      </c>
      <c r="D8" s="53" t="s">
        <v>261</v>
      </c>
      <c r="E8" s="66">
        <v>500000000</v>
      </c>
      <c r="F8" s="67"/>
      <c r="G8" s="84"/>
    </row>
    <row r="9" spans="1:9" ht="39" thickBot="1" x14ac:dyDescent="0.25">
      <c r="A9" s="57" t="s">
        <v>33</v>
      </c>
      <c r="B9" s="58" t="s">
        <v>241</v>
      </c>
      <c r="C9" s="59"/>
      <c r="D9" s="57" t="s">
        <v>32</v>
      </c>
      <c r="E9" s="68"/>
      <c r="F9" s="68">
        <v>1440886631</v>
      </c>
      <c r="G9" s="64">
        <f>SUM(G3:G7)</f>
        <v>3631106400</v>
      </c>
      <c r="H9" s="71">
        <v>1288280000</v>
      </c>
    </row>
    <row r="10" spans="1:9" ht="39" thickBot="1" x14ac:dyDescent="0.25">
      <c r="A10" s="60" t="s">
        <v>78</v>
      </c>
      <c r="B10" s="61" t="s">
        <v>239</v>
      </c>
      <c r="C10" s="59"/>
      <c r="D10" s="60" t="s">
        <v>45</v>
      </c>
      <c r="E10" s="68"/>
      <c r="F10" s="68">
        <v>856485854</v>
      </c>
      <c r="H10" s="77" t="e">
        <f>H9/#REF!</f>
        <v>#REF!</v>
      </c>
    </row>
    <row r="11" spans="1:9" ht="31" thickBot="1" x14ac:dyDescent="0.35">
      <c r="A11" s="111" t="s">
        <v>41</v>
      </c>
      <c r="B11" s="112"/>
      <c r="C11" s="112"/>
      <c r="D11" s="113"/>
      <c r="E11" s="65">
        <f>E3+E4+E5+E6+E7+E8</f>
        <v>4131106400</v>
      </c>
      <c r="F11" s="65">
        <f>SUM(F3:F10)</f>
        <v>2297372485</v>
      </c>
      <c r="H11" s="71" t="e">
        <f>#REF!-H9</f>
        <v>#REF!</v>
      </c>
    </row>
    <row r="12" spans="1:9" ht="43.5" customHeight="1" thickBot="1" x14ac:dyDescent="0.25">
      <c r="H12" s="71"/>
    </row>
    <row r="13" spans="1:9" ht="75" customHeight="1" thickBot="1" x14ac:dyDescent="0.25">
      <c r="A13" s="116" t="s">
        <v>263</v>
      </c>
      <c r="B13" s="117"/>
      <c r="C13" s="118"/>
      <c r="D13" s="94"/>
      <c r="E13" s="12"/>
      <c r="F13" s="12"/>
    </row>
    <row r="14" spans="1:9" ht="69" thickBot="1" x14ac:dyDescent="0.25">
      <c r="A14" s="95" t="s">
        <v>265</v>
      </c>
      <c r="B14" s="88" t="s">
        <v>253</v>
      </c>
      <c r="C14" s="96" t="s">
        <v>262</v>
      </c>
    </row>
    <row r="15" spans="1:9" ht="58" thickBot="1" x14ac:dyDescent="0.25">
      <c r="A15" s="97" t="s">
        <v>242</v>
      </c>
      <c r="B15" s="89">
        <v>206000000</v>
      </c>
      <c r="C15" s="98"/>
    </row>
    <row r="16" spans="1:9" ht="77" thickBot="1" x14ac:dyDescent="0.25">
      <c r="A16" s="97" t="s">
        <v>249</v>
      </c>
      <c r="B16" s="89">
        <v>180000000</v>
      </c>
      <c r="C16" s="98"/>
    </row>
    <row r="17" spans="1:4" ht="58" thickBot="1" x14ac:dyDescent="0.25">
      <c r="A17" s="97" t="s">
        <v>243</v>
      </c>
      <c r="B17" s="89">
        <v>35000000</v>
      </c>
      <c r="C17" s="98"/>
    </row>
    <row r="18" spans="1:4" ht="58" thickBot="1" x14ac:dyDescent="0.25">
      <c r="A18" s="97" t="s">
        <v>244</v>
      </c>
      <c r="B18" s="89"/>
      <c r="C18" s="98">
        <v>150000000</v>
      </c>
    </row>
    <row r="19" spans="1:4" ht="34" thickBot="1" x14ac:dyDescent="0.4">
      <c r="A19" s="99" t="s">
        <v>41</v>
      </c>
      <c r="B19" s="100">
        <f>SUM(B15:B18)</f>
        <v>421000000</v>
      </c>
      <c r="C19" s="101">
        <f>SUM(C15:C18)</f>
        <v>150000000</v>
      </c>
    </row>
    <row r="20" spans="1:4" ht="29" thickBot="1" x14ac:dyDescent="0.25">
      <c r="A20" s="85"/>
      <c r="B20" s="86"/>
      <c r="C20" s="87"/>
      <c r="D20" s="86"/>
    </row>
    <row r="21" spans="1:4" ht="74" customHeight="1" thickBot="1" x14ac:dyDescent="0.25">
      <c r="A21" s="119" t="s">
        <v>264</v>
      </c>
      <c r="B21" s="120"/>
    </row>
    <row r="22" spans="1:4" ht="69" thickBot="1" x14ac:dyDescent="0.25">
      <c r="A22" s="102" t="s">
        <v>27</v>
      </c>
      <c r="B22" s="102" t="s">
        <v>253</v>
      </c>
    </row>
    <row r="23" spans="1:4" ht="77" thickBot="1" x14ac:dyDescent="0.25">
      <c r="A23" s="90" t="s">
        <v>266</v>
      </c>
      <c r="B23" s="91">
        <v>404906746</v>
      </c>
    </row>
    <row r="24" spans="1:4" ht="58" thickBot="1" x14ac:dyDescent="0.25">
      <c r="A24" s="90" t="s">
        <v>267</v>
      </c>
      <c r="B24" s="91">
        <v>325608051</v>
      </c>
    </row>
    <row r="25" spans="1:4" ht="113" customHeight="1" thickBot="1" x14ac:dyDescent="0.25">
      <c r="A25" s="90" t="s">
        <v>250</v>
      </c>
      <c r="B25" s="91">
        <v>406000000</v>
      </c>
    </row>
    <row r="26" spans="1:4" ht="58" customHeight="1" thickBot="1" x14ac:dyDescent="0.25">
      <c r="A26" s="90" t="s">
        <v>252</v>
      </c>
      <c r="B26" s="91">
        <v>60000000</v>
      </c>
    </row>
    <row r="27" spans="1:4" ht="34" thickBot="1" x14ac:dyDescent="0.4">
      <c r="A27" s="92" t="s">
        <v>41</v>
      </c>
      <c r="B27" s="93">
        <f>SUM(B23:B26)</f>
        <v>1196514797</v>
      </c>
    </row>
    <row r="31" spans="1:4" ht="60" customHeight="1" x14ac:dyDescent="0.2">
      <c r="A31" s="105" t="s">
        <v>254</v>
      </c>
      <c r="B31" s="106"/>
      <c r="C31" s="106"/>
    </row>
    <row r="32" spans="1:4" ht="35" thickBot="1" x14ac:dyDescent="0.25">
      <c r="A32" s="82" t="s">
        <v>27</v>
      </c>
      <c r="B32" s="82" t="s">
        <v>30</v>
      </c>
      <c r="C32" s="83" t="s">
        <v>246</v>
      </c>
    </row>
    <row r="33" spans="1:3" ht="96" thickBot="1" x14ac:dyDescent="0.25">
      <c r="A33" s="78" t="s">
        <v>251</v>
      </c>
      <c r="B33" s="80">
        <v>22000000000</v>
      </c>
      <c r="C33" s="107">
        <f>B33+B34+B35+B36+B37</f>
        <v>28100000000</v>
      </c>
    </row>
    <row r="34" spans="1:3" ht="58" thickBot="1" x14ac:dyDescent="0.25">
      <c r="A34" s="78" t="s">
        <v>80</v>
      </c>
      <c r="B34" s="80">
        <v>3000000000</v>
      </c>
      <c r="C34" s="108"/>
    </row>
    <row r="35" spans="1:3" ht="39" thickBot="1" x14ac:dyDescent="0.25">
      <c r="A35" s="79" t="s">
        <v>247</v>
      </c>
      <c r="B35" s="81">
        <v>1000000000</v>
      </c>
      <c r="C35" s="108"/>
    </row>
    <row r="36" spans="1:3" ht="39" thickBot="1" x14ac:dyDescent="0.25">
      <c r="A36" s="78" t="s">
        <v>248</v>
      </c>
      <c r="B36" s="80">
        <v>300000000</v>
      </c>
      <c r="C36" s="108"/>
    </row>
    <row r="37" spans="1:3" ht="77" thickBot="1" x14ac:dyDescent="0.25">
      <c r="A37" s="78" t="s">
        <v>245</v>
      </c>
      <c r="B37" s="80">
        <v>1800000000</v>
      </c>
      <c r="C37" s="109"/>
    </row>
    <row r="38" spans="1:3" ht="34" thickBot="1" x14ac:dyDescent="0.4">
      <c r="A38" s="69" t="s">
        <v>41</v>
      </c>
      <c r="B38" s="70">
        <f>SUM(B33:B37)</f>
        <v>28100000000</v>
      </c>
      <c r="C38" s="70">
        <f>C33</f>
        <v>28100000000</v>
      </c>
    </row>
  </sheetData>
  <mergeCells count="9">
    <mergeCell ref="G3:G5"/>
    <mergeCell ref="G6:G7"/>
    <mergeCell ref="A31:C31"/>
    <mergeCell ref="C33:C37"/>
    <mergeCell ref="A1:F1"/>
    <mergeCell ref="A11:D11"/>
    <mergeCell ref="A3:A4"/>
    <mergeCell ref="A13:C13"/>
    <mergeCell ref="A21:B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ANTEC VACUNAL</vt:lpstr>
      <vt:lpstr>COBERTURA TOTAL</vt:lpstr>
      <vt:lpstr>COBERTURA X BARRIDO GRAL</vt:lpstr>
      <vt:lpstr>COBERTURA X BARRIDO DISCRIMINAD</vt:lpstr>
      <vt:lpstr>VACUNACION VEREDAS</vt:lpstr>
      <vt:lpstr>PROYECTOS MINSALUD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</dc:creator>
  <cp:lastModifiedBy>RAIMUNDO LOSADA GARCIA</cp:lastModifiedBy>
  <dcterms:created xsi:type="dcterms:W3CDTF">2025-05-09T20:18:49Z</dcterms:created>
  <dcterms:modified xsi:type="dcterms:W3CDTF">2026-02-25T20:15:22Z</dcterms:modified>
</cp:coreProperties>
</file>