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50" windowHeight="7995" firstSheet="3" activeTab="6"/>
  </bookViews>
  <sheets>
    <sheet name="URGENCIAS" sheetId="1" r:id="rId1"/>
    <sheet name="ODONTOLOGIA" sheetId="2" r:id="rId2"/>
    <sheet name="MEDIDICNA GENERAL" sheetId="3" r:id="rId3"/>
    <sheet name="PYP MEDICO" sheetId="4" r:id="rId4"/>
    <sheet name="LABORATORIO" sheetId="6" r:id="rId5"/>
    <sheet name="PyP GESTANTE" sheetId="8" r:id="rId6"/>
    <sheet name="SATISFACCION FINAL" sheetId="7" r:id="rId7"/>
    <sheet name="Hoja2" sheetId="9" r:id="rId8"/>
    <sheet name="Hoja1" sheetId="10" r:id="rId9"/>
  </sheets>
  <calcPr calcId="144525" calcMode="manual"/>
</workbook>
</file>

<file path=xl/calcChain.xml><?xml version="1.0" encoding="utf-8"?>
<calcChain xmlns="http://schemas.openxmlformats.org/spreadsheetml/2006/main">
  <c r="F9" i="7" l="1"/>
  <c r="F8" i="7"/>
  <c r="F7" i="7"/>
  <c r="F6" i="7"/>
  <c r="F5" i="7"/>
  <c r="F4" i="7"/>
  <c r="F3" i="7"/>
  <c r="F10" i="7" s="1"/>
  <c r="E9" i="7"/>
  <c r="E8" i="7"/>
  <c r="E7" i="7"/>
  <c r="E6" i="7"/>
  <c r="E5" i="7"/>
  <c r="E4" i="7"/>
  <c r="E3" i="7"/>
  <c r="E10" i="7" s="1"/>
  <c r="D9" i="7"/>
  <c r="D8" i="7"/>
  <c r="D7" i="7"/>
  <c r="D6" i="7"/>
  <c r="D5" i="7"/>
  <c r="D4" i="7"/>
  <c r="D3" i="7"/>
  <c r="D10" i="7" s="1"/>
  <c r="C9" i="7"/>
  <c r="C8" i="7"/>
  <c r="C7" i="7"/>
  <c r="C6" i="7"/>
  <c r="C5" i="7"/>
  <c r="C4" i="7"/>
  <c r="C3" i="7"/>
  <c r="C10" i="7" s="1"/>
  <c r="B9" i="7"/>
  <c r="H9" i="7" s="1"/>
  <c r="K9" i="7" s="1"/>
  <c r="B8" i="7"/>
  <c r="H8" i="7" s="1"/>
  <c r="K8" i="7" s="1"/>
  <c r="B7" i="7"/>
  <c r="H7" i="7" s="1"/>
  <c r="K7" i="7" s="1"/>
  <c r="B6" i="7"/>
  <c r="H6" i="7" s="1"/>
  <c r="K6" i="7" s="1"/>
  <c r="B5" i="7"/>
  <c r="H5" i="7" s="1"/>
  <c r="K5" i="7" s="1"/>
  <c r="B4" i="7"/>
  <c r="H4" i="7" s="1"/>
  <c r="K4" i="7" s="1"/>
  <c r="B3" i="7"/>
  <c r="B10" i="7" s="1"/>
  <c r="B9" i="8"/>
  <c r="B9" i="6"/>
  <c r="B9" i="4"/>
  <c r="F54" i="3"/>
  <c r="B9" i="3"/>
  <c r="B42" i="2"/>
  <c r="B9" i="2"/>
  <c r="C53" i="1"/>
  <c r="C52" i="1"/>
  <c r="G48" i="1" s="1"/>
  <c r="C51" i="1"/>
  <c r="C50" i="1"/>
  <c r="C49" i="1"/>
  <c r="G47" i="1" s="1"/>
  <c r="C48" i="1"/>
  <c r="G46" i="1" s="1"/>
  <c r="C47" i="1"/>
  <c r="C46" i="1"/>
  <c r="C45" i="1"/>
  <c r="G45" i="1" s="1"/>
  <c r="C44" i="1"/>
  <c r="G44" i="1" s="1"/>
  <c r="C43" i="1"/>
  <c r="G43" i="1" s="1"/>
  <c r="C42" i="1"/>
  <c r="G42" i="1" s="1"/>
  <c r="B53" i="1"/>
  <c r="B52" i="1"/>
  <c r="F48" i="1" s="1"/>
  <c r="B51" i="1"/>
  <c r="B50" i="1"/>
  <c r="F54" i="1" s="1"/>
  <c r="B49" i="1"/>
  <c r="F47" i="1" s="1"/>
  <c r="B48" i="1"/>
  <c r="F46" i="1" s="1"/>
  <c r="B47" i="1"/>
  <c r="B46" i="1"/>
  <c r="B45" i="1"/>
  <c r="F45" i="1" s="1"/>
  <c r="B44" i="1"/>
  <c r="F44" i="1" s="1"/>
  <c r="B43" i="1"/>
  <c r="F43" i="1" s="1"/>
  <c r="B42" i="1"/>
  <c r="F42" i="1" s="1"/>
  <c r="H37" i="1"/>
  <c r="H35" i="1"/>
  <c r="H33" i="1"/>
  <c r="H31" i="1"/>
  <c r="H29" i="1"/>
  <c r="H28" i="1"/>
  <c r="H27" i="1"/>
  <c r="H26" i="1"/>
  <c r="H25" i="1"/>
  <c r="H23" i="1"/>
  <c r="H19" i="1"/>
  <c r="H15" i="1"/>
  <c r="H38" i="1" s="1"/>
  <c r="G37" i="1"/>
  <c r="G35" i="1"/>
  <c r="G33" i="1"/>
  <c r="G31" i="1"/>
  <c r="G29" i="1"/>
  <c r="G28" i="1"/>
  <c r="G27" i="1"/>
  <c r="G26" i="1"/>
  <c r="G25" i="1"/>
  <c r="G23" i="1"/>
  <c r="G19" i="1"/>
  <c r="G15" i="1"/>
  <c r="G38" i="1" s="1"/>
  <c r="F37" i="1"/>
  <c r="F35" i="1"/>
  <c r="F33" i="1"/>
  <c r="F31" i="1"/>
  <c r="F29" i="1"/>
  <c r="F28" i="1"/>
  <c r="F27" i="1"/>
  <c r="F26" i="1"/>
  <c r="F25" i="1"/>
  <c r="F23" i="1"/>
  <c r="F21" i="1"/>
  <c r="F19" i="1"/>
  <c r="F17" i="1"/>
  <c r="F15" i="1"/>
  <c r="F13" i="1"/>
  <c r="F11" i="1"/>
  <c r="F38" i="1" s="1"/>
  <c r="B9" i="1"/>
  <c r="C7" i="1" s="1"/>
  <c r="H3" i="7" l="1"/>
  <c r="C4" i="1"/>
  <c r="C6" i="1"/>
  <c r="C8" i="1"/>
  <c r="C3" i="1"/>
  <c r="C5" i="1"/>
  <c r="B69" i="7"/>
  <c r="B68" i="7"/>
  <c r="B67" i="7"/>
  <c r="B66" i="7"/>
  <c r="B65" i="7"/>
  <c r="B64" i="7"/>
  <c r="B51" i="7"/>
  <c r="B49" i="7"/>
  <c r="B48" i="7"/>
  <c r="B47" i="7"/>
  <c r="B46" i="7"/>
  <c r="H33" i="8"/>
  <c r="H31" i="8"/>
  <c r="H29" i="8"/>
  <c r="H27" i="8"/>
  <c r="H25" i="8"/>
  <c r="H24" i="8"/>
  <c r="H23" i="8"/>
  <c r="H22" i="8"/>
  <c r="H21" i="8"/>
  <c r="H19" i="8"/>
  <c r="H17" i="8"/>
  <c r="H15" i="8"/>
  <c r="H13" i="8"/>
  <c r="H11" i="8"/>
  <c r="G33" i="8"/>
  <c r="G31" i="8"/>
  <c r="G29" i="8"/>
  <c r="G27" i="8"/>
  <c r="G25" i="8"/>
  <c r="G24" i="8"/>
  <c r="G23" i="8"/>
  <c r="G22" i="8"/>
  <c r="G21" i="8"/>
  <c r="G19" i="8"/>
  <c r="G17" i="8"/>
  <c r="G15" i="8"/>
  <c r="G13" i="8"/>
  <c r="G11" i="8"/>
  <c r="C8" i="8"/>
  <c r="C4" i="8"/>
  <c r="H33" i="6"/>
  <c r="H31" i="6"/>
  <c r="H29" i="6"/>
  <c r="H27" i="6"/>
  <c r="H25" i="6"/>
  <c r="H24" i="6"/>
  <c r="H23" i="6"/>
  <c r="H22" i="6"/>
  <c r="H21" i="6"/>
  <c r="H19" i="6"/>
  <c r="H17" i="6"/>
  <c r="H15" i="6"/>
  <c r="H13" i="6"/>
  <c r="H11" i="6"/>
  <c r="G33" i="6"/>
  <c r="G31" i="6"/>
  <c r="G29" i="6"/>
  <c r="G27" i="6"/>
  <c r="G25" i="6"/>
  <c r="G24" i="6"/>
  <c r="G23" i="6"/>
  <c r="G22" i="6"/>
  <c r="G21" i="6"/>
  <c r="G19" i="6"/>
  <c r="G17" i="6"/>
  <c r="G15" i="6"/>
  <c r="G13" i="6"/>
  <c r="G11" i="6"/>
  <c r="F33" i="6"/>
  <c r="F31" i="6"/>
  <c r="F29" i="6"/>
  <c r="F27" i="6"/>
  <c r="F25" i="6"/>
  <c r="F24" i="6"/>
  <c r="F23" i="6"/>
  <c r="F22" i="6"/>
  <c r="F21" i="6"/>
  <c r="F19" i="6"/>
  <c r="F17" i="6"/>
  <c r="F15" i="6"/>
  <c r="F13" i="6"/>
  <c r="F11" i="6"/>
  <c r="F34" i="6" s="1"/>
  <c r="C7" i="6"/>
  <c r="H33" i="4"/>
  <c r="H31" i="4"/>
  <c r="H29" i="4"/>
  <c r="H27" i="4"/>
  <c r="H25" i="4"/>
  <c r="H24" i="4"/>
  <c r="H23" i="4"/>
  <c r="H22" i="4"/>
  <c r="H21" i="4"/>
  <c r="H19" i="4"/>
  <c r="H17" i="4"/>
  <c r="H15" i="4"/>
  <c r="H13" i="4"/>
  <c r="H11" i="4"/>
  <c r="G33" i="4"/>
  <c r="G31" i="4"/>
  <c r="G29" i="4"/>
  <c r="G27" i="4"/>
  <c r="G25" i="4"/>
  <c r="G24" i="4"/>
  <c r="G23" i="4"/>
  <c r="G22" i="4"/>
  <c r="G21" i="4"/>
  <c r="G19" i="4"/>
  <c r="G17" i="4"/>
  <c r="G15" i="4"/>
  <c r="G13" i="4"/>
  <c r="G11" i="4"/>
  <c r="F33" i="4"/>
  <c r="F31" i="4"/>
  <c r="F29" i="4"/>
  <c r="F27" i="4"/>
  <c r="F25" i="4"/>
  <c r="F24" i="4"/>
  <c r="F23" i="4"/>
  <c r="F22" i="4"/>
  <c r="F21" i="4"/>
  <c r="F19" i="4"/>
  <c r="F17" i="4"/>
  <c r="F15" i="4"/>
  <c r="F13" i="4"/>
  <c r="F11" i="4"/>
  <c r="F34" i="4" s="1"/>
  <c r="C7" i="4"/>
  <c r="C5" i="4"/>
  <c r="C3" i="4"/>
  <c r="C8" i="4"/>
  <c r="H33" i="3"/>
  <c r="H31" i="3"/>
  <c r="H29" i="3"/>
  <c r="H27" i="3"/>
  <c r="H25" i="3"/>
  <c r="H24" i="3"/>
  <c r="H23" i="3"/>
  <c r="H22" i="3"/>
  <c r="H21" i="3"/>
  <c r="H19" i="3"/>
  <c r="H17" i="3"/>
  <c r="H15" i="3"/>
  <c r="H13" i="3"/>
  <c r="H11" i="3"/>
  <c r="G33" i="3"/>
  <c r="G31" i="3"/>
  <c r="G29" i="3"/>
  <c r="G27" i="3"/>
  <c r="G25" i="3"/>
  <c r="G24" i="3"/>
  <c r="G23" i="3"/>
  <c r="G22" i="3"/>
  <c r="G21" i="3"/>
  <c r="G19" i="3"/>
  <c r="G17" i="3"/>
  <c r="G15" i="3"/>
  <c r="G13" i="3"/>
  <c r="G11" i="3"/>
  <c r="F33" i="3"/>
  <c r="F31" i="3"/>
  <c r="F29" i="3"/>
  <c r="F27" i="3"/>
  <c r="F25" i="3"/>
  <c r="F24" i="3"/>
  <c r="F23" i="3"/>
  <c r="F22" i="3"/>
  <c r="F21" i="3"/>
  <c r="F19" i="3"/>
  <c r="F17" i="3"/>
  <c r="F15" i="3"/>
  <c r="F13" i="3"/>
  <c r="F11" i="3"/>
  <c r="F34" i="3" s="1"/>
  <c r="C8" i="3"/>
  <c r="H33" i="2"/>
  <c r="H31" i="2"/>
  <c r="H29" i="2"/>
  <c r="H27" i="2"/>
  <c r="H25" i="2"/>
  <c r="H24" i="2"/>
  <c r="H23" i="2"/>
  <c r="H22" i="2"/>
  <c r="H21" i="2"/>
  <c r="H19" i="2"/>
  <c r="H17" i="2"/>
  <c r="H15" i="2"/>
  <c r="H13" i="2"/>
  <c r="H11" i="2"/>
  <c r="G33" i="2"/>
  <c r="G31" i="2"/>
  <c r="G29" i="2"/>
  <c r="G27" i="2"/>
  <c r="G25" i="2"/>
  <c r="G24" i="2"/>
  <c r="G23" i="2"/>
  <c r="G22" i="2"/>
  <c r="G21" i="2"/>
  <c r="G19" i="2"/>
  <c r="G17" i="2"/>
  <c r="G15" i="2"/>
  <c r="G13" i="2"/>
  <c r="G11" i="2"/>
  <c r="F33" i="2"/>
  <c r="F31" i="2"/>
  <c r="F29" i="2"/>
  <c r="F27" i="2"/>
  <c r="F25" i="2"/>
  <c r="F24" i="2"/>
  <c r="F23" i="2"/>
  <c r="F22" i="2"/>
  <c r="F21" i="2"/>
  <c r="F19" i="2"/>
  <c r="F17" i="2"/>
  <c r="F15" i="2"/>
  <c r="F13" i="2"/>
  <c r="F11" i="2"/>
  <c r="F34" i="2" s="1"/>
  <c r="C7" i="2"/>
  <c r="B21" i="7"/>
  <c r="B20" i="7"/>
  <c r="B19" i="7"/>
  <c r="B18" i="7"/>
  <c r="B17" i="7"/>
  <c r="B16" i="7"/>
  <c r="B74" i="1"/>
  <c r="B68" i="1"/>
  <c r="B64" i="1"/>
  <c r="B60" i="1"/>
  <c r="H10" i="7" l="1"/>
  <c r="K3" i="7"/>
  <c r="K10" i="7" s="1"/>
  <c r="B38" i="6"/>
  <c r="B40" i="6"/>
  <c r="B42" i="6"/>
  <c r="F40" i="6" s="1"/>
  <c r="G5" i="7" s="1"/>
  <c r="B44" i="6"/>
  <c r="B46" i="6"/>
  <c r="F42" i="6" s="1"/>
  <c r="G7" i="7" s="1"/>
  <c r="B48" i="6"/>
  <c r="F54" i="6" s="1"/>
  <c r="B50" i="6"/>
  <c r="F44" i="6" s="1"/>
  <c r="G9" i="7" s="1"/>
  <c r="C38" i="6"/>
  <c r="C40" i="6"/>
  <c r="C42" i="6"/>
  <c r="G40" i="6" s="1"/>
  <c r="G17" i="7" s="1"/>
  <c r="C44" i="6"/>
  <c r="C46" i="6"/>
  <c r="G42" i="6" s="1"/>
  <c r="G19" i="7" s="1"/>
  <c r="C48" i="6"/>
  <c r="C50" i="6"/>
  <c r="G44" i="6" s="1"/>
  <c r="G21" i="7" s="1"/>
  <c r="B39" i="6"/>
  <c r="B41" i="6"/>
  <c r="B43" i="6"/>
  <c r="B45" i="6"/>
  <c r="B47" i="6"/>
  <c r="F43" i="6" s="1"/>
  <c r="G8" i="7" s="1"/>
  <c r="B49" i="6"/>
  <c r="B51" i="6"/>
  <c r="C39" i="6"/>
  <c r="C41" i="6"/>
  <c r="C43" i="6"/>
  <c r="C45" i="6"/>
  <c r="C47" i="6"/>
  <c r="G43" i="6" s="1"/>
  <c r="G20" i="7" s="1"/>
  <c r="C49" i="6"/>
  <c r="C51" i="6"/>
  <c r="B39" i="4"/>
  <c r="B41" i="4"/>
  <c r="B43" i="4"/>
  <c r="B45" i="4"/>
  <c r="B47" i="4"/>
  <c r="F43" i="4" s="1"/>
  <c r="B49" i="4"/>
  <c r="B51" i="4"/>
  <c r="C39" i="4"/>
  <c r="C41" i="4"/>
  <c r="C43" i="4"/>
  <c r="C45" i="4"/>
  <c r="C47" i="4"/>
  <c r="G43" i="4" s="1"/>
  <c r="E20" i="7" s="1"/>
  <c r="C49" i="4"/>
  <c r="C51" i="4"/>
  <c r="B38" i="4"/>
  <c r="B40" i="4"/>
  <c r="B42" i="4"/>
  <c r="F40" i="4" s="1"/>
  <c r="B44" i="4"/>
  <c r="B46" i="4"/>
  <c r="F42" i="4" s="1"/>
  <c r="B48" i="4"/>
  <c r="F54" i="4" s="1"/>
  <c r="B50" i="4"/>
  <c r="F44" i="4" s="1"/>
  <c r="C38" i="4"/>
  <c r="C40" i="4"/>
  <c r="C42" i="4"/>
  <c r="G40" i="4" s="1"/>
  <c r="E17" i="7" s="1"/>
  <c r="C44" i="4"/>
  <c r="C46" i="4"/>
  <c r="G42" i="4" s="1"/>
  <c r="E19" i="7" s="1"/>
  <c r="C48" i="4"/>
  <c r="C50" i="4"/>
  <c r="G44" i="4" s="1"/>
  <c r="E21" i="7" s="1"/>
  <c r="B39" i="3"/>
  <c r="B41" i="3"/>
  <c r="B43" i="3"/>
  <c r="B45" i="3"/>
  <c r="B47" i="3"/>
  <c r="F43" i="3" s="1"/>
  <c r="B49" i="3"/>
  <c r="B51" i="3"/>
  <c r="C39" i="3"/>
  <c r="C41" i="3"/>
  <c r="C43" i="3"/>
  <c r="C45" i="3"/>
  <c r="C47" i="3"/>
  <c r="G43" i="3" s="1"/>
  <c r="D20" i="7" s="1"/>
  <c r="C49" i="3"/>
  <c r="C51" i="3"/>
  <c r="B38" i="3"/>
  <c r="B40" i="3"/>
  <c r="B42" i="3"/>
  <c r="F40" i="3" s="1"/>
  <c r="B44" i="3"/>
  <c r="B46" i="3"/>
  <c r="F42" i="3" s="1"/>
  <c r="B48" i="3"/>
  <c r="B50" i="3"/>
  <c r="F44" i="3" s="1"/>
  <c r="C38" i="3"/>
  <c r="C40" i="3"/>
  <c r="C42" i="3"/>
  <c r="G40" i="3" s="1"/>
  <c r="D17" i="7" s="1"/>
  <c r="C44" i="3"/>
  <c r="C46" i="3"/>
  <c r="G42" i="3" s="1"/>
  <c r="D19" i="7" s="1"/>
  <c r="C48" i="3"/>
  <c r="C50" i="3"/>
  <c r="G44" i="3" s="1"/>
  <c r="D21" i="7" s="1"/>
  <c r="B38" i="2"/>
  <c r="B40" i="2"/>
  <c r="F40" i="2"/>
  <c r="B44" i="2"/>
  <c r="B46" i="2"/>
  <c r="F42" i="2" s="1"/>
  <c r="B48" i="2"/>
  <c r="F54" i="2" s="1"/>
  <c r="B50" i="2"/>
  <c r="F44" i="2" s="1"/>
  <c r="C38" i="2"/>
  <c r="C40" i="2"/>
  <c r="C42" i="2"/>
  <c r="G40" i="2" s="1"/>
  <c r="C17" i="7" s="1"/>
  <c r="C44" i="2"/>
  <c r="C46" i="2"/>
  <c r="G42" i="2" s="1"/>
  <c r="C19" i="7" s="1"/>
  <c r="C48" i="2"/>
  <c r="C50" i="2"/>
  <c r="G44" i="2" s="1"/>
  <c r="C21" i="7" s="1"/>
  <c r="B39" i="2"/>
  <c r="B41" i="2"/>
  <c r="B43" i="2"/>
  <c r="B45" i="2"/>
  <c r="B47" i="2"/>
  <c r="F43" i="2" s="1"/>
  <c r="B49" i="2"/>
  <c r="B51" i="2"/>
  <c r="C39" i="2"/>
  <c r="C41" i="2"/>
  <c r="C43" i="2"/>
  <c r="C45" i="2"/>
  <c r="C47" i="2"/>
  <c r="G43" i="2" s="1"/>
  <c r="C20" i="7" s="1"/>
  <c r="C49" i="2"/>
  <c r="C51" i="2"/>
  <c r="B77" i="7"/>
  <c r="F38" i="6"/>
  <c r="G3" i="7" s="1"/>
  <c r="B52" i="6"/>
  <c r="G38" i="6"/>
  <c r="G15" i="7" s="1"/>
  <c r="C52" i="6"/>
  <c r="F39" i="6"/>
  <c r="G4" i="7" s="1"/>
  <c r="F41" i="6"/>
  <c r="G6" i="7" s="1"/>
  <c r="G39" i="6"/>
  <c r="G16" i="7" s="1"/>
  <c r="G41" i="6"/>
  <c r="G18" i="7" s="1"/>
  <c r="H34" i="6"/>
  <c r="G34" i="6"/>
  <c r="B50" i="7"/>
  <c r="C7" i="8"/>
  <c r="C5" i="8"/>
  <c r="C3" i="8"/>
  <c r="C6" i="8"/>
  <c r="H34" i="8"/>
  <c r="B70" i="7"/>
  <c r="G34" i="8"/>
  <c r="F38" i="4"/>
  <c r="B52" i="4"/>
  <c r="G38" i="4"/>
  <c r="E15" i="7" s="1"/>
  <c r="C52" i="4"/>
  <c r="F39" i="4"/>
  <c r="F41" i="4"/>
  <c r="G39" i="4"/>
  <c r="E16" i="7" s="1"/>
  <c r="G41" i="4"/>
  <c r="E18" i="7" s="1"/>
  <c r="H34" i="4"/>
  <c r="C4" i="6"/>
  <c r="C6" i="6"/>
  <c r="C8" i="6"/>
  <c r="C4" i="4"/>
  <c r="C6" i="4"/>
  <c r="G34" i="4"/>
  <c r="C3" i="6"/>
  <c r="C5" i="6"/>
  <c r="F39" i="2"/>
  <c r="F41" i="2"/>
  <c r="G39" i="2"/>
  <c r="C16" i="7" s="1"/>
  <c r="G41" i="2"/>
  <c r="C18" i="7" s="1"/>
  <c r="F38" i="3"/>
  <c r="B52" i="3"/>
  <c r="G38" i="3"/>
  <c r="D15" i="7" s="1"/>
  <c r="C52" i="3"/>
  <c r="F38" i="2"/>
  <c r="B78" i="7" s="1"/>
  <c r="B52" i="2"/>
  <c r="G38" i="2"/>
  <c r="C15" i="7" s="1"/>
  <c r="C22" i="7" s="1"/>
  <c r="C52" i="2"/>
  <c r="C4" i="2"/>
  <c r="C6" i="2"/>
  <c r="C8" i="2"/>
  <c r="G34" i="2"/>
  <c r="C3" i="3"/>
  <c r="C5" i="3"/>
  <c r="C7" i="3"/>
  <c r="H34" i="3"/>
  <c r="C3" i="2"/>
  <c r="C5" i="2"/>
  <c r="H34" i="2"/>
  <c r="C4" i="3"/>
  <c r="C6" i="3"/>
  <c r="G34" i="3"/>
  <c r="B15" i="7"/>
  <c r="B22" i="7" s="1"/>
  <c r="B59" i="1"/>
  <c r="B63" i="1"/>
  <c r="B67" i="1"/>
  <c r="B71" i="1"/>
  <c r="B73" i="1"/>
  <c r="B58" i="1"/>
  <c r="B72" i="1"/>
  <c r="F33" i="8"/>
  <c r="B51" i="8" s="1"/>
  <c r="F31" i="8"/>
  <c r="C50" i="8" s="1"/>
  <c r="G44" i="8" s="1"/>
  <c r="F21" i="7" s="1"/>
  <c r="H21" i="7" s="1"/>
  <c r="K21" i="7" s="1"/>
  <c r="F29" i="8"/>
  <c r="B49" i="8" s="1"/>
  <c r="F27" i="8"/>
  <c r="C48" i="8" s="1"/>
  <c r="F25" i="8"/>
  <c r="B47" i="8" s="1"/>
  <c r="F43" i="8" s="1"/>
  <c r="F24" i="8"/>
  <c r="C46" i="8" s="1"/>
  <c r="G42" i="8" s="1"/>
  <c r="F19" i="7" s="1"/>
  <c r="H19" i="7" s="1"/>
  <c r="K19" i="7" s="1"/>
  <c r="F23" i="8"/>
  <c r="C45" i="8" s="1"/>
  <c r="F22" i="8"/>
  <c r="B44" i="8" s="1"/>
  <c r="F21" i="8"/>
  <c r="B43" i="8" s="1"/>
  <c r="F19" i="8"/>
  <c r="B42" i="8" s="1"/>
  <c r="F40" i="8" s="1"/>
  <c r="F17" i="8"/>
  <c r="B41" i="8" s="1"/>
  <c r="F15" i="8"/>
  <c r="B40" i="8" s="1"/>
  <c r="F13" i="8"/>
  <c r="B39" i="8" s="1"/>
  <c r="F11" i="8"/>
  <c r="B38" i="8" s="1"/>
  <c r="F39" i="8" l="1"/>
  <c r="C42" i="8"/>
  <c r="G40" i="8" s="1"/>
  <c r="F17" i="7" s="1"/>
  <c r="H17" i="7" s="1"/>
  <c r="K17" i="7" s="1"/>
  <c r="B50" i="8"/>
  <c r="F44" i="8" s="1"/>
  <c r="C49" i="8"/>
  <c r="C41" i="8"/>
  <c r="B46" i="8"/>
  <c r="F42" i="8" s="1"/>
  <c r="C44" i="8"/>
  <c r="C40" i="8"/>
  <c r="B48" i="8"/>
  <c r="F54" i="8" s="1"/>
  <c r="C47" i="8"/>
  <c r="G43" i="8" s="1"/>
  <c r="F20" i="7" s="1"/>
  <c r="H20" i="7" s="1"/>
  <c r="K20" i="7" s="1"/>
  <c r="C39" i="8"/>
  <c r="G39" i="8" s="1"/>
  <c r="F16" i="7" s="1"/>
  <c r="E22" i="7"/>
  <c r="B80" i="7"/>
  <c r="G41" i="3"/>
  <c r="D18" i="7" s="1"/>
  <c r="G39" i="3"/>
  <c r="D16" i="7" s="1"/>
  <c r="D22" i="7"/>
  <c r="H16" i="7"/>
  <c r="K16" i="7" s="1"/>
  <c r="F41" i="3"/>
  <c r="F39" i="3"/>
  <c r="B79" i="7" s="1"/>
  <c r="C68" i="7"/>
  <c r="C64" i="7"/>
  <c r="C66" i="7"/>
  <c r="F38" i="8"/>
  <c r="C67" i="7"/>
  <c r="C51" i="8"/>
  <c r="C43" i="8"/>
  <c r="G41" i="8" s="1"/>
  <c r="F18" i="7" s="1"/>
  <c r="H18" i="7" s="1"/>
  <c r="K18" i="7" s="1"/>
  <c r="B45" i="8"/>
  <c r="F41" i="8" s="1"/>
  <c r="F34" i="8"/>
  <c r="C69" i="7"/>
  <c r="C65" i="7"/>
  <c r="B52" i="7"/>
  <c r="C50" i="7" s="1"/>
  <c r="C38" i="8"/>
  <c r="G22" i="7"/>
  <c r="G10" i="7"/>
  <c r="B82" i="7" s="1"/>
  <c r="C37" i="8"/>
  <c r="G38" i="8" l="1"/>
  <c r="F15" i="7" s="1"/>
  <c r="C52" i="8"/>
  <c r="B52" i="8"/>
  <c r="C46" i="7"/>
  <c r="C48" i="7"/>
  <c r="C49" i="7"/>
  <c r="C51" i="7"/>
  <c r="C47" i="7"/>
  <c r="B81" i="7"/>
  <c r="B83" i="7" s="1"/>
  <c r="B37" i="8"/>
  <c r="C52" i="7" l="1"/>
  <c r="F22" i="7"/>
  <c r="H15" i="7"/>
  <c r="A53" i="1"/>
  <c r="A52" i="1"/>
  <c r="A51" i="1"/>
  <c r="A50" i="1"/>
  <c r="A49" i="1"/>
  <c r="A48" i="1"/>
  <c r="A47" i="1"/>
  <c r="A46" i="1"/>
  <c r="A44" i="1"/>
  <c r="A43" i="1"/>
  <c r="A42" i="1"/>
  <c r="C41" i="1"/>
  <c r="B41" i="1"/>
  <c r="C37" i="3"/>
  <c r="C37" i="4"/>
  <c r="C37" i="6"/>
  <c r="C37" i="2"/>
  <c r="B37" i="3"/>
  <c r="B37" i="4"/>
  <c r="B37" i="6"/>
  <c r="B37" i="2"/>
  <c r="H22" i="7" l="1"/>
  <c r="K15" i="7"/>
</calcChain>
</file>

<file path=xl/sharedStrings.xml><?xml version="1.0" encoding="utf-8"?>
<sst xmlns="http://schemas.openxmlformats.org/spreadsheetml/2006/main" count="598" uniqueCount="106">
  <si>
    <t>TABULACION ENCUESTAS DE SATISFACCION</t>
  </si>
  <si>
    <t>PARTICIPACION EPS</t>
  </si>
  <si>
    <t>COMFAMILIAR</t>
  </si>
  <si>
    <t>N° ENCUESTAS</t>
  </si>
  <si>
    <t>CAPRECOM</t>
  </si>
  <si>
    <t>ASMET SALUD</t>
  </si>
  <si>
    <t>EMCOSALUD</t>
  </si>
  <si>
    <t>NUEVA EPS</t>
  </si>
  <si>
    <t>%</t>
  </si>
  <si>
    <t>TOTAL ENCUESTAS</t>
  </si>
  <si>
    <t>1. ATENCION RECIBIDA AL SOLICITAR LA CITA</t>
  </si>
  <si>
    <t>3. TIEMPO ENTRE LA SOLICITUD Y LA ASIGNACION DE CITA</t>
  </si>
  <si>
    <t>2. TIEMPO ENTRE LA HORA ASIGNADA Y LA ATENCION</t>
  </si>
  <si>
    <t>4. SATISFACCION CON EL TIEMPO DE ESPERA PARA LA ATENCION</t>
  </si>
  <si>
    <t>5. CONSIDERA QUE LO ATENDIERON FACILMENTE</t>
  </si>
  <si>
    <t>MEDICO</t>
  </si>
  <si>
    <t>ENFERMERA</t>
  </si>
  <si>
    <t>ADMINISTRATIVOS</t>
  </si>
  <si>
    <t>EXCELENTE</t>
  </si>
  <si>
    <t>BUENO</t>
  </si>
  <si>
    <t>REGULAR</t>
  </si>
  <si>
    <t>MALO</t>
  </si>
  <si>
    <t>LA ACORDADA</t>
  </si>
  <si>
    <t>ENTRE 15-30 MINUTOS</t>
  </si>
  <si>
    <t>MAS DE 30 MINUTOS</t>
  </si>
  <si>
    <t>EL MISMO DIA</t>
  </si>
  <si>
    <t>AL DIA SIGUIENTE</t>
  </si>
  <si>
    <t>2 DIAS DESPUES</t>
  </si>
  <si>
    <t>MAS DE 8 DIAS</t>
  </si>
  <si>
    <t>6. COMO FUE EL TRATO RECIBIDO POR</t>
  </si>
  <si>
    <t>SI</t>
  </si>
  <si>
    <t>NO</t>
  </si>
  <si>
    <t>7. COMO LE PARECIO LA HIGIENE Y LA ORGANIZACIÓN</t>
  </si>
  <si>
    <t>9.CONOCE SUS DEBERES Y DERECHOS</t>
  </si>
  <si>
    <t>8. COMO CONSIDERA LA INFORMACION BRINDADA EN LA CONSULTA</t>
  </si>
  <si>
    <t>10. ESTA SATISFECHO CON LOS SERVICIOS RECIBIDOS</t>
  </si>
  <si>
    <t>11. RECOMIENDA A SUS FAMILIARES Y AMIGOS EL HOSPITAL</t>
  </si>
  <si>
    <t>12. COMO CALIFICARIA NE GENERAL EL SERVICIO RECIBIDO.</t>
  </si>
  <si>
    <t>SUBTOTAL</t>
  </si>
  <si>
    <t>N° SATISFECHOS</t>
  </si>
  <si>
    <t>N° INSATISFECHOS</t>
  </si>
  <si>
    <t>% SATISFACCION</t>
  </si>
  <si>
    <t>6. CTRATO RECIBIDO POR MEDICO</t>
  </si>
  <si>
    <t>SATISAFACCION</t>
  </si>
  <si>
    <t>ATENCION</t>
  </si>
  <si>
    <t>TIEMPO Y OPORTUNIDAD</t>
  </si>
  <si>
    <t>ACCESO</t>
  </si>
  <si>
    <t>TRATO</t>
  </si>
  <si>
    <t>ORGANIZACIÓN</t>
  </si>
  <si>
    <t>INFORMACION</t>
  </si>
  <si>
    <t>FIDELIZACION</t>
  </si>
  <si>
    <t>1. MOTIVO DE INGRESO ESE</t>
  </si>
  <si>
    <t>REMITIDO</t>
  </si>
  <si>
    <t>INICIATIVA PROPIA</t>
  </si>
  <si>
    <t>LE DIJERON</t>
  </si>
  <si>
    <t>2. UTILIZA EL SERVICIO POR PRIMERA VEZ</t>
  </si>
  <si>
    <t>3. COMO CONSIDERA LA ATENCION RECIBIDA AL SOLICITAR LA CITA</t>
  </si>
  <si>
    <t>4. LE REALIZARON TRIAGE</t>
  </si>
  <si>
    <t>5. EN CUANTO TIEMPO LO ATENDIERON</t>
  </si>
  <si>
    <t>INMEDIATAMENTE</t>
  </si>
  <si>
    <t>15-45 MINUTOS</t>
  </si>
  <si>
    <t>ASIGNARON CITA *CE</t>
  </si>
  <si>
    <t>LE DIJERON QUE NO ES URGENCIA</t>
  </si>
  <si>
    <t>6. QUIEN LE BRINDO LA INFORMACION</t>
  </si>
  <si>
    <t>VIGILAMNTE</t>
  </si>
  <si>
    <t>FACTURADOR</t>
  </si>
  <si>
    <t>7. CONSIDERA QUE LO ATENDIERON FACILMENTE</t>
  </si>
  <si>
    <t>8. COMO FUE EL TRATO RECIBIDO POR</t>
  </si>
  <si>
    <t>9. COMO LE PARECIO LA HIGIENE Y LA ORGANIZACIÓN</t>
  </si>
  <si>
    <t>10. COMO CONSIDERA LA INFORMACION BRINDADA EN LA CONSULTA</t>
  </si>
  <si>
    <t>11.CONOCE SUS DEBERES Y DERECHOS</t>
  </si>
  <si>
    <t>12. ESTA SATISFECHO CON LOS SERVICIOS RECIBIDOS</t>
  </si>
  <si>
    <t>13. RECOMIENDA A SUS FAMILIARES Y AMIGOS EL HOSPITAL</t>
  </si>
  <si>
    <t>14. COMO CALIFICARIA NE GENERAL EL SERVICIO RECIBIDO.</t>
  </si>
  <si>
    <t>8. COMO FUE EL TRATO RECIBIDO POR MEDICO</t>
  </si>
  <si>
    <t>DEMANDA EXPONTANEA</t>
  </si>
  <si>
    <t>DEMANDA INDUCIDA</t>
  </si>
  <si>
    <t>4. APLICACIÓN DE TRIAGE</t>
  </si>
  <si>
    <t>6. QUIEN SUMINISTRA INFORMACION</t>
  </si>
  <si>
    <t>VIGILANTE</t>
  </si>
  <si>
    <t>CONOCIMIENTO EN DERECHOS Y DEBERES</t>
  </si>
  <si>
    <t>SATISFACCION POR SERVICIO</t>
  </si>
  <si>
    <t>URGENCIAS</t>
  </si>
  <si>
    <t>ODONTOLOGIA</t>
  </si>
  <si>
    <t xml:space="preserve">MEDICINA </t>
  </si>
  <si>
    <t xml:space="preserve">PYP </t>
  </si>
  <si>
    <t>LABORATORIO</t>
  </si>
  <si>
    <t>INSATISFACCION POR SERVICIO</t>
  </si>
  <si>
    <t>INFOMACION</t>
  </si>
  <si>
    <t>TOTAL</t>
  </si>
  <si>
    <t>INSATISFACCION</t>
  </si>
  <si>
    <t>SATISFECHO</t>
  </si>
  <si>
    <t>INSATISFECHO</t>
  </si>
  <si>
    <t>.</t>
  </si>
  <si>
    <t>MED GENERAL</t>
  </si>
  <si>
    <t>PARTICIPACION DE ENCUESTAS</t>
  </si>
  <si>
    <t>SALUDCOOP</t>
  </si>
  <si>
    <t>PyP GESTANTE</t>
  </si>
  <si>
    <t>PYP MEDICO</t>
  </si>
  <si>
    <t>PYP GESTANTE</t>
  </si>
  <si>
    <t>No.encuesta</t>
  </si>
  <si>
    <t>ECOPSOS</t>
  </si>
  <si>
    <t>ECOOPSOS</t>
  </si>
  <si>
    <t>ECOÒPSOS</t>
  </si>
  <si>
    <t xml:space="preserve">EMCOSALUD </t>
  </si>
  <si>
    <t>CAFESALUD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</si>
</sst>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>
      <alignment wrapText="1"/>
    </xf>
    <xf numFmtId="0" fontId="0" fillId="6" borderId="0" xfId="0" applyFill="1"/>
    <xf numFmtId="0" fontId="3" fillId="0" borderId="0" xfId="0" applyFont="1"/>
    <xf numFmtId="1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10" fontId="0" fillId="0" borderId="0" xfId="0" applyNumberFormat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/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9" fontId="4" fillId="7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2" fillId="2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4" fillId="8" borderId="1" xfId="0" applyNumberFormat="1" applyFont="1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COMPORTAMIENTO DE LA SATISFACCION GENERAL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2.6209677419354833E-2</c:v>
                </c:pt>
                <c:pt idx="2">
                  <c:v>2.103174603174603E-2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2.3809523809523807E-3</c:v>
                </c:pt>
              </c:numCache>
            </c:numRef>
          </c:val>
        </c:ser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0.97379032258064513</c:v>
                </c:pt>
                <c:pt idx="2">
                  <c:v>0.97896825396825393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0.99761904761904763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2173824"/>
        <c:axId val="95419776"/>
        <c:axId val="0"/>
      </c:bar3DChart>
      <c:catAx>
        <c:axId val="92173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95419776"/>
        <c:crosses val="autoZero"/>
        <c:auto val="1"/>
        <c:lblAlgn val="ctr"/>
        <c:lblOffset val="100"/>
        <c:noMultiLvlLbl val="0"/>
      </c:catAx>
      <c:valAx>
        <c:axId val="9541977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9217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POR SERVICIO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'SATISFACCION FINAL'!$B$76</c:f>
              <c:strCache>
                <c:ptCount val="1"/>
                <c:pt idx="0">
                  <c:v>N° ENCUESTAS</c:v>
                </c:pt>
              </c:strCache>
            </c:strRef>
          </c:tx>
          <c:invertIfNegative val="0"/>
          <c:cat>
            <c:strRef>
              <c:f>'SATISFACCION FINAL'!$A$77:$A$82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MEDICO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FINAL'!$B$77:$B$82</c:f>
              <c:numCache>
                <c:formatCode>0.00%</c:formatCode>
                <c:ptCount val="6"/>
                <c:pt idx="0">
                  <c:v>0.99183673469387756</c:v>
                </c:pt>
                <c:pt idx="1">
                  <c:v>0.9821428571428571</c:v>
                </c:pt>
                <c:pt idx="2">
                  <c:v>0.99404761904761918</c:v>
                </c:pt>
                <c:pt idx="3">
                  <c:v>0.99880952380952392</c:v>
                </c:pt>
                <c:pt idx="4">
                  <c:v>0.99539170506912444</c:v>
                </c:pt>
                <c:pt idx="5">
                  <c:v>0.99523809523809526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5"/>
        <c:axId val="109854720"/>
        <c:axId val="109856256"/>
      </c:barChart>
      <c:catAx>
        <c:axId val="10985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856256"/>
        <c:crosses val="autoZero"/>
        <c:auto val="1"/>
        <c:lblAlgn val="ctr"/>
        <c:lblOffset val="100"/>
        <c:noMultiLvlLbl val="0"/>
      </c:catAx>
      <c:valAx>
        <c:axId val="10985625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985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GENERAL</a:t>
            </a:r>
          </a:p>
          <a:p>
            <a:pPr>
              <a:defRPr/>
            </a:pPr>
            <a:endParaRPr lang="es-E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0.97379032258064513</c:v>
                </c:pt>
                <c:pt idx="2">
                  <c:v>0.97896825396825393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0.99761904761904763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9885312"/>
        <c:axId val="109886848"/>
        <c:axId val="0"/>
      </c:bar3DChart>
      <c:catAx>
        <c:axId val="10988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86848"/>
        <c:crosses val="autoZero"/>
        <c:auto val="1"/>
        <c:lblAlgn val="ctr"/>
        <c:lblOffset val="100"/>
        <c:noMultiLvlLbl val="0"/>
      </c:catAx>
      <c:valAx>
        <c:axId val="1098868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988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INSATISFACCION GENERAL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FINAL'!$K$14</c:f>
              <c:strCache>
                <c:ptCount val="1"/>
                <c:pt idx="0">
                  <c:v>INSATISFECHO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2.6209677419354833E-2</c:v>
                </c:pt>
                <c:pt idx="2">
                  <c:v>2.103174603174603E-2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2.3809523809523807E-3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174592"/>
        <c:axId val="110176128"/>
        <c:axId val="0"/>
      </c:bar3DChart>
      <c:catAx>
        <c:axId val="110174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76128"/>
        <c:crosses val="autoZero"/>
        <c:auto val="1"/>
        <c:lblAlgn val="ctr"/>
        <c:lblOffset val="100"/>
        <c:noMultiLvlLbl val="0"/>
      </c:catAx>
      <c:valAx>
        <c:axId val="11017612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0174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 DE ENCUESTAS</a:t>
            </a:r>
          </a:p>
        </c:rich>
      </c:tx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MEDICO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FINAL'!$B$46:$B$51</c:f>
              <c:numCache>
                <c:formatCode>General</c:formatCode>
                <c:ptCount val="6"/>
                <c:pt idx="0">
                  <c:v>70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 formatCode="0">
                  <c:v>31</c:v>
                </c:pt>
                <c:pt idx="5" formatCode="0">
                  <c:v>30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MEDICO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FINAL'!$C$46:$C$51</c:f>
              <c:numCache>
                <c:formatCode>0.0%</c:formatCode>
                <c:ptCount val="6"/>
                <c:pt idx="0">
                  <c:v>0.2788844621513944</c:v>
                </c:pt>
                <c:pt idx="1">
                  <c:v>0.15936254980079681</c:v>
                </c:pt>
                <c:pt idx="2">
                  <c:v>0.15936254980079681</c:v>
                </c:pt>
                <c:pt idx="3">
                  <c:v>0.15936254980079681</c:v>
                </c:pt>
                <c:pt idx="4">
                  <c:v>0.12350597609561753</c:v>
                </c:pt>
                <c:pt idx="5">
                  <c:v>0.11952191235059761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</a:t>
            </a:r>
            <a:r>
              <a:rPr lang="es-ES" baseline="0"/>
              <a:t> DE LAS ENCUESTAS</a:t>
            </a:r>
            <a:endParaRPr lang="es-E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CAPRECOM</c:v>
                </c:pt>
                <c:pt idx="2">
                  <c:v>ASMET SALUD</c:v>
                </c:pt>
                <c:pt idx="3">
                  <c:v>EMCOSALUD</c:v>
                </c:pt>
                <c:pt idx="4">
                  <c:v>NUEVA EPS</c:v>
                </c:pt>
                <c:pt idx="5">
                  <c:v>SALUDCOOP</c:v>
                </c:pt>
              </c:strCache>
            </c:strRef>
          </c:cat>
          <c:val>
            <c:numRef>
              <c:f>'SATISFACCION FINAL'!$B$64:$B$69</c:f>
              <c:numCache>
                <c:formatCode>General</c:formatCode>
                <c:ptCount val="6"/>
                <c:pt idx="0">
                  <c:v>130</c:v>
                </c:pt>
                <c:pt idx="1">
                  <c:v>13</c:v>
                </c:pt>
                <c:pt idx="2">
                  <c:v>47</c:v>
                </c:pt>
                <c:pt idx="3">
                  <c:v>31</c:v>
                </c:pt>
                <c:pt idx="4">
                  <c:v>17</c:v>
                </c:pt>
                <c:pt idx="5">
                  <c:v>13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CAPRECOM</c:v>
                </c:pt>
                <c:pt idx="2">
                  <c:v>ASMET SALUD</c:v>
                </c:pt>
                <c:pt idx="3">
                  <c:v>EMCOSALUD</c:v>
                </c:pt>
                <c:pt idx="4">
                  <c:v>NUEVA EPS</c:v>
                </c:pt>
                <c:pt idx="5">
                  <c:v>SALUDCOOP</c:v>
                </c:pt>
              </c:strCache>
            </c:strRef>
          </c:cat>
          <c:val>
            <c:numRef>
              <c:f>'SATISFACCION FINAL'!$C$64:$C$69</c:f>
              <c:numCache>
                <c:formatCode>0.00%</c:formatCode>
                <c:ptCount val="6"/>
                <c:pt idx="0">
                  <c:v>0.51792828685258963</c:v>
                </c:pt>
                <c:pt idx="1">
                  <c:v>5.1792828685258967E-2</c:v>
                </c:pt>
                <c:pt idx="2">
                  <c:v>0.18725099601593626</c:v>
                </c:pt>
                <c:pt idx="3">
                  <c:v>0.12350597609561753</c:v>
                </c:pt>
                <c:pt idx="4">
                  <c:v>6.7729083665338641E-2</c:v>
                </c:pt>
                <c:pt idx="5">
                  <c:v>5.1792828685258967E-2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295275</xdr:colOff>
      <xdr:row>39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73</xdr:row>
      <xdr:rowOff>166687</xdr:rowOff>
    </xdr:from>
    <xdr:to>
      <xdr:col>10</xdr:col>
      <xdr:colOff>39375</xdr:colOff>
      <xdr:row>88</xdr:row>
      <xdr:rowOff>52387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33616</xdr:colOff>
      <xdr:row>1</xdr:row>
      <xdr:rowOff>180414</xdr:rowOff>
    </xdr:from>
    <xdr:to>
      <xdr:col>18</xdr:col>
      <xdr:colOff>605117</xdr:colOff>
      <xdr:row>17</xdr:row>
      <xdr:rowOff>11206</xdr:rowOff>
    </xdr:to>
    <xdr:graphicFrame macro="">
      <xdr:nvGraphicFramePr>
        <xdr:cNvPr id="12" name="11 Gráfico" title="SATISFACCION GENER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112059</xdr:colOff>
      <xdr:row>20</xdr:row>
      <xdr:rowOff>11206</xdr:rowOff>
    </xdr:from>
    <xdr:to>
      <xdr:col>18</xdr:col>
      <xdr:colOff>683560</xdr:colOff>
      <xdr:row>42</xdr:row>
      <xdr:rowOff>43704</xdr:rowOff>
    </xdr:to>
    <xdr:graphicFrame macro="">
      <xdr:nvGraphicFramePr>
        <xdr:cNvPr id="16" name="15 Gráfico" title="SATISFACCION GENER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276225</xdr:colOff>
      <xdr:row>41</xdr:row>
      <xdr:rowOff>166687</xdr:rowOff>
    </xdr:from>
    <xdr:to>
      <xdr:col>9</xdr:col>
      <xdr:colOff>1038225</xdr:colOff>
      <xdr:row>56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304800</xdr:colOff>
      <xdr:row>57</xdr:row>
      <xdr:rowOff>61912</xdr:rowOff>
    </xdr:from>
    <xdr:to>
      <xdr:col>10</xdr:col>
      <xdr:colOff>152400</xdr:colOff>
      <xdr:row>71</xdr:row>
      <xdr:rowOff>138112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34" zoomScale="85" zoomScaleNormal="85" workbookViewId="0">
      <selection activeCell="A41" sqref="A41:C53"/>
    </sheetView>
  </sheetViews>
  <sheetFormatPr baseColWidth="10" defaultRowHeight="15" x14ac:dyDescent="0.25"/>
  <cols>
    <col min="1" max="1" width="47.5703125" customWidth="1"/>
    <col min="2" max="2" width="19" customWidth="1"/>
    <col min="3" max="3" width="21" bestFit="1" customWidth="1"/>
    <col min="4" max="4" width="19.5703125" bestFit="1" customWidth="1"/>
    <col min="5" max="5" width="20.7109375" customWidth="1"/>
    <col min="6" max="6" width="15.28515625" bestFit="1" customWidth="1"/>
    <col min="7" max="8" width="17.42578125" bestFit="1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8</v>
      </c>
    </row>
    <row r="3" spans="1:8" x14ac:dyDescent="0.25">
      <c r="A3" s="3" t="s">
        <v>2</v>
      </c>
      <c r="B3" s="49">
        <v>29</v>
      </c>
      <c r="C3" s="34">
        <f>B3/B9</f>
        <v>0.41428571428571431</v>
      </c>
    </row>
    <row r="4" spans="1:8" x14ac:dyDescent="0.25">
      <c r="A4" s="3" t="s">
        <v>102</v>
      </c>
      <c r="B4" s="49">
        <v>13</v>
      </c>
      <c r="C4" s="34">
        <f>B4/B9</f>
        <v>0.18571428571428572</v>
      </c>
    </row>
    <row r="5" spans="1:8" x14ac:dyDescent="0.25">
      <c r="A5" s="3" t="s">
        <v>104</v>
      </c>
      <c r="B5" s="49">
        <v>0</v>
      </c>
      <c r="C5" s="34">
        <f>B5/B9</f>
        <v>0</v>
      </c>
    </row>
    <row r="6" spans="1:8" x14ac:dyDescent="0.25">
      <c r="A6" s="3" t="s">
        <v>5</v>
      </c>
      <c r="B6" s="49">
        <v>14</v>
      </c>
      <c r="C6" s="34">
        <f>B6/B9</f>
        <v>0.2</v>
      </c>
    </row>
    <row r="7" spans="1:8" x14ac:dyDescent="0.25">
      <c r="A7" s="3" t="s">
        <v>7</v>
      </c>
      <c r="B7" s="49">
        <v>6</v>
      </c>
      <c r="C7" s="34">
        <f>B7/B9</f>
        <v>8.5714285714285715E-2</v>
      </c>
    </row>
    <row r="8" spans="1:8" x14ac:dyDescent="0.25">
      <c r="A8" s="3" t="s">
        <v>105</v>
      </c>
      <c r="B8" s="49">
        <v>8</v>
      </c>
      <c r="C8" s="34">
        <f>B8/B9</f>
        <v>0.11428571428571428</v>
      </c>
    </row>
    <row r="9" spans="1:8" x14ac:dyDescent="0.25">
      <c r="A9" s="6" t="s">
        <v>9</v>
      </c>
      <c r="B9" s="4">
        <f>SUM(B3:B8)</f>
        <v>70</v>
      </c>
      <c r="C9" s="47"/>
      <c r="E9" s="34"/>
    </row>
    <row r="10" spans="1:8" x14ac:dyDescent="0.25">
      <c r="A10" s="75" t="s">
        <v>51</v>
      </c>
      <c r="B10" s="4" t="s">
        <v>52</v>
      </c>
      <c r="C10" s="4" t="s">
        <v>53</v>
      </c>
      <c r="D10" s="4" t="s">
        <v>54</v>
      </c>
      <c r="F10" s="4" t="s">
        <v>38</v>
      </c>
      <c r="G10" s="4" t="s">
        <v>39</v>
      </c>
      <c r="H10" s="4" t="s">
        <v>40</v>
      </c>
    </row>
    <row r="11" spans="1:8" x14ac:dyDescent="0.25">
      <c r="A11" s="75"/>
      <c r="B11" s="49">
        <v>1</v>
      </c>
      <c r="C11" s="49">
        <v>69</v>
      </c>
      <c r="D11" s="49">
        <v>0</v>
      </c>
      <c r="F11" s="4">
        <f>SUM(B11:D11)</f>
        <v>70</v>
      </c>
    </row>
    <row r="12" spans="1:8" x14ac:dyDescent="0.25">
      <c r="A12" s="75" t="s">
        <v>55</v>
      </c>
      <c r="B12" s="4" t="s">
        <v>30</v>
      </c>
      <c r="C12" s="8" t="s">
        <v>31</v>
      </c>
      <c r="G12" s="10"/>
      <c r="H12" s="10"/>
    </row>
    <row r="13" spans="1:8" x14ac:dyDescent="0.25">
      <c r="A13" s="75"/>
      <c r="B13" s="49">
        <v>3</v>
      </c>
      <c r="C13" s="49">
        <v>67</v>
      </c>
      <c r="F13" s="4">
        <f>SUM(B13:C13)</f>
        <v>70</v>
      </c>
    </row>
    <row r="14" spans="1:8" x14ac:dyDescent="0.25">
      <c r="A14" s="75" t="s">
        <v>56</v>
      </c>
      <c r="B14" s="24" t="s">
        <v>18</v>
      </c>
      <c r="C14" s="4" t="s">
        <v>19</v>
      </c>
      <c r="D14" s="4" t="s">
        <v>20</v>
      </c>
      <c r="E14" s="4" t="s">
        <v>21</v>
      </c>
      <c r="G14" s="10"/>
      <c r="H14" s="10"/>
    </row>
    <row r="15" spans="1:8" x14ac:dyDescent="0.25">
      <c r="A15" s="75"/>
      <c r="B15" s="54">
        <v>8</v>
      </c>
      <c r="C15" s="54">
        <v>62</v>
      </c>
      <c r="D15" s="49">
        <v>0</v>
      </c>
      <c r="E15" s="49">
        <v>0</v>
      </c>
      <c r="F15" s="4">
        <f>SUM(B15:E15)</f>
        <v>70</v>
      </c>
      <c r="G15" s="16">
        <f>B15+C15</f>
        <v>70</v>
      </c>
      <c r="H15" s="16">
        <f>D15+E15</f>
        <v>0</v>
      </c>
    </row>
    <row r="16" spans="1:8" x14ac:dyDescent="0.25">
      <c r="A16" s="75" t="s">
        <v>57</v>
      </c>
      <c r="B16" s="4" t="s">
        <v>30</v>
      </c>
      <c r="C16" s="8" t="s">
        <v>31</v>
      </c>
      <c r="G16" s="10"/>
      <c r="H16" s="10"/>
    </row>
    <row r="17" spans="1:8" x14ac:dyDescent="0.25">
      <c r="A17" s="75"/>
      <c r="B17" s="49">
        <v>69</v>
      </c>
      <c r="C17" s="49">
        <v>1</v>
      </c>
      <c r="F17" s="4">
        <f>SUM(B17:C17)</f>
        <v>70</v>
      </c>
    </row>
    <row r="18" spans="1:8" x14ac:dyDescent="0.25">
      <c r="A18" s="75" t="s">
        <v>58</v>
      </c>
      <c r="B18" s="24" t="s">
        <v>59</v>
      </c>
      <c r="C18" s="4" t="s">
        <v>60</v>
      </c>
      <c r="D18" s="4" t="s">
        <v>61</v>
      </c>
      <c r="E18" s="4" t="s">
        <v>62</v>
      </c>
      <c r="G18" s="10"/>
      <c r="H18" s="10"/>
    </row>
    <row r="19" spans="1:8" x14ac:dyDescent="0.25">
      <c r="A19" s="75"/>
      <c r="B19" s="25">
        <v>65</v>
      </c>
      <c r="C19" s="54">
        <v>5</v>
      </c>
      <c r="D19" s="21">
        <v>0</v>
      </c>
      <c r="E19" s="49">
        <v>0</v>
      </c>
      <c r="F19" s="4">
        <f>SUM(B19:E19)</f>
        <v>70</v>
      </c>
      <c r="G19" s="16">
        <f>B19+C19</f>
        <v>70</v>
      </c>
      <c r="H19" s="16">
        <f>D19+E19</f>
        <v>0</v>
      </c>
    </row>
    <row r="20" spans="1:8" x14ac:dyDescent="0.25">
      <c r="A20" s="75" t="s">
        <v>63</v>
      </c>
      <c r="B20" s="24" t="s">
        <v>15</v>
      </c>
      <c r="C20" s="4" t="s">
        <v>16</v>
      </c>
      <c r="D20" s="4" t="s">
        <v>64</v>
      </c>
      <c r="E20" s="4" t="s">
        <v>65</v>
      </c>
      <c r="G20" s="10"/>
      <c r="H20" s="10"/>
    </row>
    <row r="21" spans="1:8" x14ac:dyDescent="0.25">
      <c r="A21" s="76"/>
      <c r="B21" s="54">
        <v>8</v>
      </c>
      <c r="C21" s="54">
        <v>62</v>
      </c>
      <c r="D21" s="54">
        <v>0</v>
      </c>
      <c r="E21" s="54">
        <v>0</v>
      </c>
      <c r="F21" s="4">
        <f>SUM(B21:E21)</f>
        <v>70</v>
      </c>
    </row>
    <row r="22" spans="1:8" x14ac:dyDescent="0.25">
      <c r="A22" s="75" t="s">
        <v>66</v>
      </c>
      <c r="B22" s="4" t="s">
        <v>30</v>
      </c>
      <c r="C22" s="4" t="s">
        <v>31</v>
      </c>
      <c r="G22" s="10"/>
      <c r="H22" s="10"/>
    </row>
    <row r="23" spans="1:8" x14ac:dyDescent="0.25">
      <c r="A23" s="76"/>
      <c r="B23" s="54">
        <v>67</v>
      </c>
      <c r="C23" s="54">
        <v>3</v>
      </c>
      <c r="F23" s="4">
        <f>SUM(B23:C23)</f>
        <v>70</v>
      </c>
      <c r="G23" s="16">
        <f>B23</f>
        <v>67</v>
      </c>
      <c r="H23" s="16">
        <f>C23</f>
        <v>3</v>
      </c>
    </row>
    <row r="24" spans="1:8" x14ac:dyDescent="0.25">
      <c r="A24" s="27" t="s">
        <v>67</v>
      </c>
      <c r="B24" s="24" t="s">
        <v>18</v>
      </c>
      <c r="C24" s="4" t="s">
        <v>19</v>
      </c>
      <c r="D24" s="4" t="s">
        <v>20</v>
      </c>
      <c r="E24" s="4" t="s">
        <v>21</v>
      </c>
      <c r="G24" s="10"/>
      <c r="H24" s="10"/>
    </row>
    <row r="25" spans="1:8" x14ac:dyDescent="0.25">
      <c r="A25" s="28" t="s">
        <v>15</v>
      </c>
      <c r="B25" s="56">
        <v>8</v>
      </c>
      <c r="C25" s="54">
        <v>62</v>
      </c>
      <c r="D25" s="54">
        <v>0</v>
      </c>
      <c r="E25" s="49">
        <v>0</v>
      </c>
      <c r="F25" s="4">
        <f>SUM(B25:E25)</f>
        <v>70</v>
      </c>
      <c r="G25" s="16">
        <f>B25+C25</f>
        <v>70</v>
      </c>
      <c r="H25" s="16">
        <f>D25+E25</f>
        <v>0</v>
      </c>
    </row>
    <row r="26" spans="1:8" x14ac:dyDescent="0.25">
      <c r="A26" s="28" t="s">
        <v>16</v>
      </c>
      <c r="B26" s="48">
        <v>10</v>
      </c>
      <c r="C26" s="49">
        <v>60</v>
      </c>
      <c r="D26" s="54">
        <v>0</v>
      </c>
      <c r="E26" s="49">
        <v>0</v>
      </c>
      <c r="F26" s="4">
        <f>SUM(B26:E26)</f>
        <v>70</v>
      </c>
      <c r="G26" s="16">
        <f>B26+C26</f>
        <v>70</v>
      </c>
      <c r="H26" s="16">
        <f>D26+E26</f>
        <v>0</v>
      </c>
    </row>
    <row r="27" spans="1:8" x14ac:dyDescent="0.25">
      <c r="A27" s="28" t="s">
        <v>17</v>
      </c>
      <c r="B27" s="48">
        <v>7</v>
      </c>
      <c r="C27" s="49">
        <v>63</v>
      </c>
      <c r="D27" s="54">
        <v>0</v>
      </c>
      <c r="E27" s="49">
        <v>0</v>
      </c>
      <c r="F27" s="4">
        <f>SUM(B27:E27)</f>
        <v>70</v>
      </c>
      <c r="G27" s="16">
        <f>B27+C27</f>
        <v>70</v>
      </c>
      <c r="H27" s="16">
        <f>D27+E27</f>
        <v>0</v>
      </c>
    </row>
    <row r="28" spans="1:8" x14ac:dyDescent="0.25">
      <c r="A28" s="28" t="s">
        <v>68</v>
      </c>
      <c r="B28" s="48">
        <v>5</v>
      </c>
      <c r="C28" s="49">
        <v>65</v>
      </c>
      <c r="D28" s="54">
        <v>0</v>
      </c>
      <c r="E28" s="49">
        <v>0</v>
      </c>
      <c r="F28" s="4">
        <f>SUM(B28:E28)</f>
        <v>70</v>
      </c>
      <c r="G28" s="16">
        <f>B28+C28</f>
        <v>70</v>
      </c>
      <c r="H28" s="16">
        <f>D28+E28</f>
        <v>0</v>
      </c>
    </row>
    <row r="29" spans="1:8" x14ac:dyDescent="0.25">
      <c r="A29" s="29" t="s">
        <v>69</v>
      </c>
      <c r="B29" s="48">
        <v>10</v>
      </c>
      <c r="C29" s="49">
        <v>60</v>
      </c>
      <c r="D29" s="54">
        <v>0</v>
      </c>
      <c r="E29" s="49">
        <v>0</v>
      </c>
      <c r="F29" s="4">
        <f>SUM(B29:E29)</f>
        <v>70</v>
      </c>
      <c r="G29" s="16">
        <f>B29+C29</f>
        <v>70</v>
      </c>
      <c r="H29" s="16">
        <f>D29+E29</f>
        <v>0</v>
      </c>
    </row>
    <row r="30" spans="1:8" x14ac:dyDescent="0.25">
      <c r="A30" s="77" t="s">
        <v>70</v>
      </c>
      <c r="B30" s="4" t="s">
        <v>30</v>
      </c>
      <c r="C30" s="4" t="s">
        <v>31</v>
      </c>
      <c r="D30" s="7"/>
      <c r="E30" s="7"/>
      <c r="F30" s="7"/>
      <c r="G30" s="11"/>
      <c r="H30" s="10"/>
    </row>
    <row r="31" spans="1:8" x14ac:dyDescent="0.25">
      <c r="A31" s="75"/>
      <c r="B31" s="54">
        <v>69</v>
      </c>
      <c r="C31" s="54">
        <v>1</v>
      </c>
      <c r="F31" s="4">
        <f>SUM(B31:E31)</f>
        <v>70</v>
      </c>
      <c r="G31" s="16">
        <f>B31</f>
        <v>69</v>
      </c>
      <c r="H31" s="16">
        <f>C31</f>
        <v>1</v>
      </c>
    </row>
    <row r="32" spans="1:8" x14ac:dyDescent="0.25">
      <c r="A32" s="75" t="s">
        <v>71</v>
      </c>
      <c r="B32" s="4" t="s">
        <v>30</v>
      </c>
      <c r="C32" s="4" t="s">
        <v>31</v>
      </c>
      <c r="G32" s="10"/>
      <c r="H32" s="10"/>
    </row>
    <row r="33" spans="1:8" x14ac:dyDescent="0.25">
      <c r="A33" s="75"/>
      <c r="B33" s="54">
        <v>70</v>
      </c>
      <c r="C33" s="54">
        <v>0</v>
      </c>
      <c r="F33" s="4">
        <f>SUM(B33:E33)</f>
        <v>70</v>
      </c>
      <c r="G33" s="16">
        <f>B33</f>
        <v>70</v>
      </c>
      <c r="H33" s="16">
        <f>C33</f>
        <v>0</v>
      </c>
    </row>
    <row r="34" spans="1:8" x14ac:dyDescent="0.25">
      <c r="A34" s="75" t="s">
        <v>72</v>
      </c>
      <c r="B34" s="4" t="s">
        <v>30</v>
      </c>
      <c r="C34" s="4" t="s">
        <v>31</v>
      </c>
      <c r="G34" s="10"/>
      <c r="H34" s="10"/>
    </row>
    <row r="35" spans="1:8" x14ac:dyDescent="0.25">
      <c r="A35" s="75"/>
      <c r="B35" s="54">
        <v>69</v>
      </c>
      <c r="C35" s="54">
        <v>1</v>
      </c>
      <c r="F35" s="4">
        <f>SUM(B35:E35)</f>
        <v>70</v>
      </c>
      <c r="G35" s="16">
        <f>B35</f>
        <v>69</v>
      </c>
      <c r="H35" s="16">
        <f>C35</f>
        <v>1</v>
      </c>
    </row>
    <row r="36" spans="1:8" x14ac:dyDescent="0.25">
      <c r="A36" s="75" t="s">
        <v>73</v>
      </c>
      <c r="B36" s="4" t="s">
        <v>18</v>
      </c>
      <c r="C36" s="4" t="s">
        <v>19</v>
      </c>
      <c r="D36" s="4" t="s">
        <v>20</v>
      </c>
      <c r="E36" s="4" t="s">
        <v>21</v>
      </c>
      <c r="G36" s="10"/>
      <c r="H36" s="10"/>
    </row>
    <row r="37" spans="1:8" x14ac:dyDescent="0.25">
      <c r="A37" s="75"/>
      <c r="B37" s="54">
        <v>10</v>
      </c>
      <c r="C37" s="54">
        <v>60</v>
      </c>
      <c r="D37" s="54">
        <v>0</v>
      </c>
      <c r="E37" s="20">
        <v>0</v>
      </c>
      <c r="F37" s="4">
        <f>SUM(B37:E37)</f>
        <v>70</v>
      </c>
      <c r="G37" s="16">
        <f>B37+C37</f>
        <v>70</v>
      </c>
      <c r="H37" s="16">
        <f>D37+E37</f>
        <v>0</v>
      </c>
    </row>
    <row r="38" spans="1:8" x14ac:dyDescent="0.25">
      <c r="F38" s="4">
        <f>SUM(F11:F37)</f>
        <v>1120</v>
      </c>
      <c r="G38" s="4">
        <f>SUM(G11:G37)</f>
        <v>835</v>
      </c>
      <c r="H38" s="4">
        <f>SUM(H11:H37)</f>
        <v>5</v>
      </c>
    </row>
    <row r="41" spans="1:8" x14ac:dyDescent="0.25">
      <c r="A41" s="4" t="s">
        <v>41</v>
      </c>
      <c r="B41" s="4" t="str">
        <f>G10</f>
        <v>N° SATISFECHOS</v>
      </c>
      <c r="C41" s="4" t="str">
        <f>H10</f>
        <v>N° INSATISFECHOS</v>
      </c>
      <c r="E41" s="14" t="s">
        <v>43</v>
      </c>
      <c r="F41" s="14" t="s">
        <v>39</v>
      </c>
      <c r="G41" s="14" t="s">
        <v>40</v>
      </c>
    </row>
    <row r="42" spans="1:8" x14ac:dyDescent="0.25">
      <c r="A42" s="18" t="str">
        <f>A14</f>
        <v>3. COMO CONSIDERA LA ATENCION RECIBIDA AL SOLICITAR LA CITA</v>
      </c>
      <c r="B42" s="34">
        <f>G15/F15</f>
        <v>1</v>
      </c>
      <c r="C42" s="34">
        <f>H15/F15</f>
        <v>0</v>
      </c>
      <c r="E42" s="22" t="s">
        <v>44</v>
      </c>
      <c r="F42" s="34">
        <f t="shared" ref="F42:G44" si="0">B42</f>
        <v>1</v>
      </c>
      <c r="G42" s="34">
        <f t="shared" si="0"/>
        <v>0</v>
      </c>
    </row>
    <row r="43" spans="1:8" x14ac:dyDescent="0.25">
      <c r="A43" s="18" t="str">
        <f>A18</f>
        <v>5. EN CUANTO TIEMPO LO ATENDIERON</v>
      </c>
      <c r="B43" s="34">
        <f>G19/F19</f>
        <v>1</v>
      </c>
      <c r="C43" s="34">
        <f>H19/F19</f>
        <v>0</v>
      </c>
      <c r="E43" s="22" t="s">
        <v>45</v>
      </c>
      <c r="F43" s="34">
        <f t="shared" si="0"/>
        <v>1</v>
      </c>
      <c r="G43" s="34">
        <f t="shared" si="0"/>
        <v>0</v>
      </c>
    </row>
    <row r="44" spans="1:8" x14ac:dyDescent="0.25">
      <c r="A44" s="18" t="str">
        <f>A22</f>
        <v>7. CONSIDERA QUE LO ATENDIERON FACILMENTE</v>
      </c>
      <c r="B44" s="34">
        <f>G23/F23</f>
        <v>0.95714285714285718</v>
      </c>
      <c r="C44" s="34">
        <f>H23/F23</f>
        <v>4.2857142857142858E-2</v>
      </c>
      <c r="E44" s="22" t="s">
        <v>46</v>
      </c>
      <c r="F44" s="34">
        <f t="shared" si="0"/>
        <v>0.95714285714285718</v>
      </c>
      <c r="G44" s="34">
        <f t="shared" si="0"/>
        <v>4.2857142857142858E-2</v>
      </c>
    </row>
    <row r="45" spans="1:8" x14ac:dyDescent="0.25">
      <c r="A45" s="18" t="s">
        <v>74</v>
      </c>
      <c r="B45" s="34">
        <f>G25/F25</f>
        <v>1</v>
      </c>
      <c r="C45" s="34">
        <f>H25/F25</f>
        <v>0</v>
      </c>
      <c r="E45" s="22" t="s">
        <v>47</v>
      </c>
      <c r="F45" s="34">
        <f>AVERAGE(B45:B47)</f>
        <v>1</v>
      </c>
      <c r="G45" s="34">
        <f>AVERAGE(C45:C47)</f>
        <v>0</v>
      </c>
    </row>
    <row r="46" spans="1:8" x14ac:dyDescent="0.25">
      <c r="A46" s="18" t="str">
        <f>A26</f>
        <v>ENFERMERA</v>
      </c>
      <c r="B46" s="34">
        <f>G26/F26</f>
        <v>1</v>
      </c>
      <c r="C46" s="34">
        <f>H26/F26</f>
        <v>0</v>
      </c>
      <c r="E46" s="22" t="s">
        <v>48</v>
      </c>
      <c r="F46" s="34">
        <f>B48</f>
        <v>1</v>
      </c>
      <c r="G46" s="34">
        <f>C48</f>
        <v>0</v>
      </c>
    </row>
    <row r="47" spans="1:8" x14ac:dyDescent="0.25">
      <c r="A47" s="18" t="str">
        <f>A27</f>
        <v>ADMINISTRATIVOS</v>
      </c>
      <c r="B47" s="34">
        <f>G27/F27</f>
        <v>1</v>
      </c>
      <c r="C47" s="34">
        <f>H27/F27</f>
        <v>0</v>
      </c>
      <c r="E47" s="22" t="s">
        <v>88</v>
      </c>
      <c r="F47" s="34">
        <f>B49</f>
        <v>1</v>
      </c>
      <c r="G47" s="34">
        <f>C49</f>
        <v>0</v>
      </c>
    </row>
    <row r="48" spans="1:8" x14ac:dyDescent="0.25">
      <c r="A48" s="18" t="str">
        <f>A28</f>
        <v>9. COMO LE PARECIO LA HIGIENE Y LA ORGANIZACIÓN</v>
      </c>
      <c r="B48" s="34">
        <f>G28/F28</f>
        <v>1</v>
      </c>
      <c r="C48" s="34">
        <f>H28/F28</f>
        <v>0</v>
      </c>
      <c r="E48" s="22" t="s">
        <v>50</v>
      </c>
      <c r="F48" s="34">
        <f>B52</f>
        <v>0.98571428571428577</v>
      </c>
      <c r="G48" s="34">
        <f>C52</f>
        <v>1.4285714285714285E-2</v>
      </c>
    </row>
    <row r="49" spans="1:6" x14ac:dyDescent="0.25">
      <c r="A49" s="18" t="str">
        <f>A29</f>
        <v>10. COMO CONSIDERA LA INFORMACION BRINDADA EN LA CONSULTA</v>
      </c>
      <c r="B49" s="34">
        <f>G29/F29</f>
        <v>1</v>
      </c>
      <c r="C49" s="34">
        <f>H29/F29</f>
        <v>0</v>
      </c>
    </row>
    <row r="50" spans="1:6" x14ac:dyDescent="0.25">
      <c r="A50" s="18" t="str">
        <f>A30</f>
        <v>11.CONOCE SUS DEBERES Y DERECHOS</v>
      </c>
      <c r="B50" s="34">
        <f>G31/F31</f>
        <v>0.98571428571428577</v>
      </c>
      <c r="C50" s="34">
        <f>H31/F31</f>
        <v>1.4285714285714285E-2</v>
      </c>
    </row>
    <row r="51" spans="1:6" x14ac:dyDescent="0.25">
      <c r="A51" s="18" t="str">
        <f>A32</f>
        <v>12. ESTA SATISFECHO CON LOS SERVICIOS RECIBIDOS</v>
      </c>
      <c r="B51" s="34">
        <f>G33/F33</f>
        <v>1</v>
      </c>
      <c r="C51" s="34">
        <f>H33/F33</f>
        <v>0</v>
      </c>
    </row>
    <row r="52" spans="1:6" x14ac:dyDescent="0.25">
      <c r="A52" s="18" t="str">
        <f>A34</f>
        <v>13. RECOMIENDA A SUS FAMILIARES Y AMIGOS EL HOSPITAL</v>
      </c>
      <c r="B52" s="34">
        <f>G35/F35</f>
        <v>0.98571428571428577</v>
      </c>
      <c r="C52" s="34">
        <f>H35/F35</f>
        <v>1.4285714285714285E-2</v>
      </c>
    </row>
    <row r="53" spans="1:6" x14ac:dyDescent="0.25">
      <c r="A53" s="18" t="str">
        <f>A36</f>
        <v>14. COMO CALIFICARIA NE GENERAL EL SERVICIO RECIBIDO.</v>
      </c>
      <c r="B53" s="34">
        <f>G37/F37</f>
        <v>1</v>
      </c>
      <c r="C53" s="34">
        <f>H37/F37</f>
        <v>0</v>
      </c>
    </row>
    <row r="54" spans="1:6" ht="30" x14ac:dyDescent="0.25">
      <c r="E54" s="42" t="s">
        <v>80</v>
      </c>
      <c r="F54" s="33">
        <f>B50</f>
        <v>0.98571428571428577</v>
      </c>
    </row>
    <row r="56" spans="1:6" s="7" customFormat="1" x14ac:dyDescent="0.25"/>
    <row r="57" spans="1:6" s="7" customFormat="1" x14ac:dyDescent="0.25">
      <c r="A57" s="39" t="s">
        <v>51</v>
      </c>
    </row>
    <row r="58" spans="1:6" s="7" customFormat="1" x14ac:dyDescent="0.25">
      <c r="A58" s="18" t="s">
        <v>52</v>
      </c>
      <c r="B58" s="36">
        <f>B11/F11</f>
        <v>1.4285714285714285E-2</v>
      </c>
    </row>
    <row r="59" spans="1:6" s="7" customFormat="1" x14ac:dyDescent="0.25">
      <c r="A59" s="18" t="s">
        <v>75</v>
      </c>
      <c r="B59" s="36">
        <f>C11/F11</f>
        <v>0.98571428571428577</v>
      </c>
    </row>
    <row r="60" spans="1:6" s="7" customFormat="1" x14ac:dyDescent="0.25">
      <c r="A60" s="18" t="s">
        <v>76</v>
      </c>
      <c r="B60" s="36">
        <f>D11/F11</f>
        <v>0</v>
      </c>
    </row>
    <row r="61" spans="1:6" s="7" customFormat="1" x14ac:dyDescent="0.25">
      <c r="A61" s="39"/>
    </row>
    <row r="62" spans="1:6" s="7" customFormat="1" x14ac:dyDescent="0.25">
      <c r="A62" s="39" t="s">
        <v>55</v>
      </c>
    </row>
    <row r="63" spans="1:6" s="7" customFormat="1" x14ac:dyDescent="0.25">
      <c r="A63" s="40" t="s">
        <v>30</v>
      </c>
      <c r="B63" s="36">
        <f>B13/F13</f>
        <v>4.2857142857142858E-2</v>
      </c>
    </row>
    <row r="64" spans="1:6" s="7" customFormat="1" x14ac:dyDescent="0.25">
      <c r="A64" s="40" t="s">
        <v>31</v>
      </c>
      <c r="B64" s="36">
        <f>C13/F13</f>
        <v>0.95714285714285718</v>
      </c>
    </row>
    <row r="66" spans="1:2" x14ac:dyDescent="0.25">
      <c r="A66" s="41" t="s">
        <v>77</v>
      </c>
    </row>
    <row r="67" spans="1:2" s="7" customFormat="1" x14ac:dyDescent="0.25">
      <c r="A67" s="40" t="s">
        <v>30</v>
      </c>
      <c r="B67" s="57">
        <f>B17/F17</f>
        <v>0.98571428571428577</v>
      </c>
    </row>
    <row r="68" spans="1:2" s="7" customFormat="1" x14ac:dyDescent="0.25">
      <c r="A68" s="40" t="s">
        <v>31</v>
      </c>
      <c r="B68" s="36">
        <f>C17/F17</f>
        <v>1.4285714285714285E-2</v>
      </c>
    </row>
    <row r="70" spans="1:2" x14ac:dyDescent="0.25">
      <c r="A70" s="39" t="s">
        <v>78</v>
      </c>
      <c r="B70" s="7"/>
    </row>
    <row r="71" spans="1:2" x14ac:dyDescent="0.25">
      <c r="A71" s="18" t="s">
        <v>15</v>
      </c>
      <c r="B71" s="36">
        <f>B21/F21</f>
        <v>0.11428571428571428</v>
      </c>
    </row>
    <row r="72" spans="1:2" x14ac:dyDescent="0.25">
      <c r="A72" s="18" t="s">
        <v>16</v>
      </c>
      <c r="B72" s="36">
        <f>C21/F21</f>
        <v>0.88571428571428568</v>
      </c>
    </row>
    <row r="73" spans="1:2" x14ac:dyDescent="0.25">
      <c r="A73" s="18" t="s">
        <v>79</v>
      </c>
      <c r="B73" s="36">
        <f>D21/F21</f>
        <v>0</v>
      </c>
    </row>
    <row r="74" spans="1:2" x14ac:dyDescent="0.25">
      <c r="A74" s="18" t="s">
        <v>65</v>
      </c>
      <c r="B74" s="36">
        <f>E21/F21</f>
        <v>0</v>
      </c>
    </row>
  </sheetData>
  <mergeCells count="11">
    <mergeCell ref="A10:A11"/>
    <mergeCell ref="A12:A13"/>
    <mergeCell ref="A14:A15"/>
    <mergeCell ref="A16:A17"/>
    <mergeCell ref="A20:A21"/>
    <mergeCell ref="A32:A33"/>
    <mergeCell ref="A34:A35"/>
    <mergeCell ref="A36:A37"/>
    <mergeCell ref="A18:A19"/>
    <mergeCell ref="A22:A23"/>
    <mergeCell ref="A30:A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B3" sqref="B3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8</v>
      </c>
    </row>
    <row r="3" spans="1:8" x14ac:dyDescent="0.25">
      <c r="A3" s="3" t="s">
        <v>2</v>
      </c>
      <c r="B3" s="49">
        <v>19</v>
      </c>
      <c r="C3" s="34">
        <f>B3/B9</f>
        <v>0.47499999999999998</v>
      </c>
    </row>
    <row r="4" spans="1:8" x14ac:dyDescent="0.25">
      <c r="A4" s="3" t="s">
        <v>6</v>
      </c>
      <c r="B4" s="49">
        <v>0</v>
      </c>
      <c r="C4" s="34">
        <f>B4/B9</f>
        <v>0</v>
      </c>
    </row>
    <row r="5" spans="1:8" x14ac:dyDescent="0.25">
      <c r="A5" s="3" t="s">
        <v>5</v>
      </c>
      <c r="B5" s="49">
        <v>10</v>
      </c>
      <c r="C5" s="34">
        <f>(B5/B9)</f>
        <v>0.25</v>
      </c>
    </row>
    <row r="6" spans="1:8" x14ac:dyDescent="0.25">
      <c r="A6" s="3" t="s">
        <v>103</v>
      </c>
      <c r="B6" s="49">
        <v>4</v>
      </c>
      <c r="C6" s="34">
        <f>B6/B9</f>
        <v>0.1</v>
      </c>
    </row>
    <row r="7" spans="1:8" x14ac:dyDescent="0.25">
      <c r="A7" s="3" t="s">
        <v>7</v>
      </c>
      <c r="B7" s="49">
        <v>3</v>
      </c>
      <c r="C7" s="34">
        <f>B7/B9</f>
        <v>7.4999999999999997E-2</v>
      </c>
    </row>
    <row r="8" spans="1:8" x14ac:dyDescent="0.25">
      <c r="A8" s="3" t="s">
        <v>105</v>
      </c>
      <c r="B8" s="49">
        <v>4</v>
      </c>
      <c r="C8" s="34">
        <f>B8/B9</f>
        <v>0.1</v>
      </c>
    </row>
    <row r="9" spans="1:8" x14ac:dyDescent="0.25">
      <c r="A9" s="6" t="s">
        <v>9</v>
      </c>
      <c r="B9" s="4">
        <f>SUM(B3:B8)</f>
        <v>40</v>
      </c>
      <c r="C9" s="47"/>
    </row>
    <row r="10" spans="1:8" x14ac:dyDescent="0.25">
      <c r="A10" s="75" t="s">
        <v>10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38</v>
      </c>
      <c r="G10" s="14" t="s">
        <v>39</v>
      </c>
      <c r="H10" s="14" t="s">
        <v>40</v>
      </c>
    </row>
    <row r="11" spans="1:8" x14ac:dyDescent="0.25">
      <c r="A11" s="75"/>
      <c r="B11" s="49">
        <v>5</v>
      </c>
      <c r="C11" s="49">
        <v>35</v>
      </c>
      <c r="D11" s="49">
        <v>0</v>
      </c>
      <c r="E11" s="49">
        <v>0</v>
      </c>
      <c r="F11" s="4">
        <f>SUM(B11:E11)</f>
        <v>40</v>
      </c>
      <c r="G11" s="16">
        <f>B11+C11</f>
        <v>40</v>
      </c>
      <c r="H11" s="16">
        <f>D11+E11</f>
        <v>0</v>
      </c>
    </row>
    <row r="12" spans="1:8" x14ac:dyDescent="0.25">
      <c r="A12" s="75" t="s">
        <v>12</v>
      </c>
      <c r="B12" s="4" t="s">
        <v>22</v>
      </c>
      <c r="C12" s="4" t="s">
        <v>23</v>
      </c>
      <c r="D12" s="4" t="s">
        <v>24</v>
      </c>
      <c r="E12" s="50"/>
      <c r="G12" s="10"/>
      <c r="H12" s="10"/>
    </row>
    <row r="13" spans="1:8" x14ac:dyDescent="0.25">
      <c r="A13" s="75"/>
      <c r="B13" s="49">
        <v>28</v>
      </c>
      <c r="C13" s="49">
        <v>12</v>
      </c>
      <c r="D13" s="49">
        <v>0</v>
      </c>
      <c r="E13" s="50"/>
      <c r="F13" s="4">
        <f>SUM(B13:E13)</f>
        <v>40</v>
      </c>
      <c r="G13" s="16">
        <f>B13</f>
        <v>28</v>
      </c>
      <c r="H13" s="16">
        <f>C13+D13</f>
        <v>12</v>
      </c>
    </row>
    <row r="14" spans="1:8" x14ac:dyDescent="0.25">
      <c r="A14" s="75" t="s">
        <v>11</v>
      </c>
      <c r="B14" s="4" t="s">
        <v>25</v>
      </c>
      <c r="C14" s="4" t="s">
        <v>26</v>
      </c>
      <c r="D14" s="4" t="s">
        <v>27</v>
      </c>
      <c r="E14" s="4" t="s">
        <v>28</v>
      </c>
      <c r="G14" s="10"/>
      <c r="H14" s="10"/>
    </row>
    <row r="15" spans="1:8" x14ac:dyDescent="0.25">
      <c r="A15" s="75"/>
      <c r="B15" s="54">
        <v>18</v>
      </c>
      <c r="C15" s="54">
        <v>22</v>
      </c>
      <c r="D15" s="54">
        <v>0</v>
      </c>
      <c r="E15" s="54">
        <v>0</v>
      </c>
      <c r="F15" s="4">
        <f>SUM(B15:E15)</f>
        <v>40</v>
      </c>
      <c r="G15" s="16">
        <f>B15+C15</f>
        <v>40</v>
      </c>
      <c r="H15" s="16">
        <f>D15+E15</f>
        <v>0</v>
      </c>
    </row>
    <row r="16" spans="1:8" x14ac:dyDescent="0.25">
      <c r="A16" s="75" t="s">
        <v>13</v>
      </c>
      <c r="B16" s="4" t="s">
        <v>30</v>
      </c>
      <c r="C16" s="8" t="s">
        <v>31</v>
      </c>
      <c r="D16" s="50"/>
      <c r="E16" s="50"/>
      <c r="G16" s="10"/>
      <c r="H16" s="10"/>
    </row>
    <row r="17" spans="1:8" x14ac:dyDescent="0.25">
      <c r="A17" s="75"/>
      <c r="B17" s="49">
        <v>40</v>
      </c>
      <c r="C17" s="49">
        <v>0</v>
      </c>
      <c r="D17" s="50"/>
      <c r="E17" s="50"/>
      <c r="F17" s="4">
        <f>SUM(B17:E17)</f>
        <v>40</v>
      </c>
      <c r="G17" s="16">
        <f>B17</f>
        <v>40</v>
      </c>
      <c r="H17" s="16">
        <f>C17</f>
        <v>0</v>
      </c>
    </row>
    <row r="18" spans="1:8" x14ac:dyDescent="0.25">
      <c r="A18" s="75" t="s">
        <v>14</v>
      </c>
      <c r="B18" s="4" t="s">
        <v>30</v>
      </c>
      <c r="C18" s="4" t="s">
        <v>31</v>
      </c>
      <c r="D18" s="50"/>
      <c r="E18" s="50"/>
      <c r="G18" s="10"/>
      <c r="H18" s="10"/>
    </row>
    <row r="19" spans="1:8" x14ac:dyDescent="0.25">
      <c r="A19" s="76"/>
      <c r="B19" s="54">
        <v>39</v>
      </c>
      <c r="C19" s="54">
        <v>1</v>
      </c>
      <c r="D19" s="50"/>
      <c r="E19" s="50"/>
      <c r="F19" s="4">
        <f>SUM(B19:E19)</f>
        <v>40</v>
      </c>
      <c r="G19" s="16">
        <f>B19</f>
        <v>39</v>
      </c>
      <c r="H19" s="16">
        <f>C19</f>
        <v>1</v>
      </c>
    </row>
    <row r="20" spans="1:8" x14ac:dyDescent="0.25">
      <c r="A20" s="27" t="s">
        <v>29</v>
      </c>
      <c r="B20" s="24" t="s">
        <v>18</v>
      </c>
      <c r="C20" s="4" t="s">
        <v>19</v>
      </c>
      <c r="D20" s="4" t="s">
        <v>20</v>
      </c>
      <c r="E20" s="4" t="s">
        <v>21</v>
      </c>
      <c r="G20" s="10"/>
      <c r="H20" s="10"/>
    </row>
    <row r="21" spans="1:8" x14ac:dyDescent="0.25">
      <c r="A21" s="28" t="s">
        <v>15</v>
      </c>
      <c r="B21" s="56">
        <v>22</v>
      </c>
      <c r="C21" s="54">
        <v>18</v>
      </c>
      <c r="D21" s="54">
        <v>0</v>
      </c>
      <c r="E21" s="54">
        <v>0</v>
      </c>
      <c r="F21" s="4">
        <f>SUM(B21:E21)</f>
        <v>40</v>
      </c>
      <c r="G21" s="16">
        <f>B21+C21</f>
        <v>40</v>
      </c>
      <c r="H21" s="16">
        <f>D21+E21</f>
        <v>0</v>
      </c>
    </row>
    <row r="22" spans="1:8" x14ac:dyDescent="0.25">
      <c r="A22" s="28" t="s">
        <v>16</v>
      </c>
      <c r="B22" s="48">
        <v>31</v>
      </c>
      <c r="C22" s="49">
        <v>9</v>
      </c>
      <c r="D22" s="54">
        <v>0</v>
      </c>
      <c r="E22" s="54">
        <v>0</v>
      </c>
      <c r="F22" s="4">
        <f>SUM(B22:E22)</f>
        <v>40</v>
      </c>
      <c r="G22" s="16">
        <f>B22+C22</f>
        <v>40</v>
      </c>
      <c r="H22" s="16">
        <f>D22+E22</f>
        <v>0</v>
      </c>
    </row>
    <row r="23" spans="1:8" x14ac:dyDescent="0.25">
      <c r="A23" s="28" t="s">
        <v>17</v>
      </c>
      <c r="B23" s="48">
        <v>28</v>
      </c>
      <c r="C23" s="49">
        <v>12</v>
      </c>
      <c r="D23" s="54">
        <v>0</v>
      </c>
      <c r="E23" s="54">
        <v>0</v>
      </c>
      <c r="F23" s="4">
        <f>SUM(B23:E23)</f>
        <v>40</v>
      </c>
      <c r="G23" s="16">
        <f>B23+C23</f>
        <v>40</v>
      </c>
      <c r="H23" s="16">
        <f>D23+E23</f>
        <v>0</v>
      </c>
    </row>
    <row r="24" spans="1:8" x14ac:dyDescent="0.25">
      <c r="A24" s="28" t="s">
        <v>32</v>
      </c>
      <c r="B24" s="48">
        <v>16</v>
      </c>
      <c r="C24" s="49">
        <v>24</v>
      </c>
      <c r="D24" s="54">
        <v>0</v>
      </c>
      <c r="E24" s="49">
        <v>0</v>
      </c>
      <c r="F24" s="4">
        <f>SUM(B24:E24)</f>
        <v>40</v>
      </c>
      <c r="G24" s="16">
        <f>B24+C24</f>
        <v>40</v>
      </c>
      <c r="H24" s="16">
        <f>D24+E24</f>
        <v>0</v>
      </c>
    </row>
    <row r="25" spans="1:8" x14ac:dyDescent="0.25">
      <c r="A25" s="29" t="s">
        <v>34</v>
      </c>
      <c r="B25" s="48">
        <v>21</v>
      </c>
      <c r="C25" s="49">
        <v>19</v>
      </c>
      <c r="D25" s="54">
        <v>0</v>
      </c>
      <c r="E25" s="49">
        <v>0</v>
      </c>
      <c r="F25" s="4">
        <f>SUM(B25:E25)</f>
        <v>40</v>
      </c>
      <c r="G25" s="16">
        <f>B25+C25</f>
        <v>40</v>
      </c>
      <c r="H25" s="16">
        <f>D25+E25</f>
        <v>0</v>
      </c>
    </row>
    <row r="26" spans="1:8" x14ac:dyDescent="0.25">
      <c r="A26" s="77" t="s">
        <v>33</v>
      </c>
      <c r="B26" s="4" t="s">
        <v>30</v>
      </c>
      <c r="C26" s="4" t="s">
        <v>31</v>
      </c>
      <c r="D26" s="55"/>
      <c r="E26" s="55"/>
      <c r="F26" s="7"/>
      <c r="G26" s="11"/>
      <c r="H26" s="10"/>
    </row>
    <row r="27" spans="1:8" x14ac:dyDescent="0.25">
      <c r="A27" s="75"/>
      <c r="B27" s="54">
        <v>40</v>
      </c>
      <c r="C27" s="54">
        <v>0</v>
      </c>
      <c r="D27" s="50"/>
      <c r="E27" s="50"/>
      <c r="F27" s="4">
        <f>SUM(B27:E27)</f>
        <v>40</v>
      </c>
      <c r="G27" s="16">
        <f>B27</f>
        <v>40</v>
      </c>
      <c r="H27" s="16">
        <f>C27</f>
        <v>0</v>
      </c>
    </row>
    <row r="28" spans="1:8" x14ac:dyDescent="0.25">
      <c r="A28" s="75" t="s">
        <v>35</v>
      </c>
      <c r="B28" s="4" t="s">
        <v>30</v>
      </c>
      <c r="C28" s="4" t="s">
        <v>31</v>
      </c>
      <c r="D28" s="50"/>
      <c r="E28" s="50"/>
      <c r="G28" s="10"/>
      <c r="H28" s="10"/>
    </row>
    <row r="29" spans="1:8" x14ac:dyDescent="0.25">
      <c r="A29" s="75"/>
      <c r="B29" s="54">
        <v>40</v>
      </c>
      <c r="C29" s="54">
        <v>0</v>
      </c>
      <c r="D29" s="50"/>
      <c r="E29" s="50"/>
      <c r="F29" s="4">
        <f>SUM(B29:E29)</f>
        <v>40</v>
      </c>
      <c r="G29" s="16">
        <f>B29</f>
        <v>40</v>
      </c>
      <c r="H29" s="16">
        <f>C29</f>
        <v>0</v>
      </c>
    </row>
    <row r="30" spans="1:8" x14ac:dyDescent="0.25">
      <c r="A30" s="75" t="s">
        <v>36</v>
      </c>
      <c r="B30" s="4" t="s">
        <v>30</v>
      </c>
      <c r="C30" s="4" t="s">
        <v>31</v>
      </c>
      <c r="D30" s="50"/>
      <c r="E30" s="50"/>
      <c r="G30" s="10"/>
      <c r="H30" s="10"/>
    </row>
    <row r="31" spans="1:8" x14ac:dyDescent="0.25">
      <c r="A31" s="75"/>
      <c r="B31" s="54">
        <v>40</v>
      </c>
      <c r="C31" s="54">
        <v>0</v>
      </c>
      <c r="D31" s="50"/>
      <c r="E31" s="50"/>
      <c r="F31" s="4">
        <f>SUM(B31:E31)</f>
        <v>40</v>
      </c>
      <c r="G31" s="16">
        <f>B31</f>
        <v>40</v>
      </c>
      <c r="H31" s="16">
        <f>C31</f>
        <v>0</v>
      </c>
    </row>
    <row r="32" spans="1:8" x14ac:dyDescent="0.25">
      <c r="A32" s="75" t="s">
        <v>37</v>
      </c>
      <c r="B32" s="4" t="s">
        <v>18</v>
      </c>
      <c r="C32" s="4" t="s">
        <v>19</v>
      </c>
      <c r="D32" s="4" t="s">
        <v>20</v>
      </c>
      <c r="E32" s="4" t="s">
        <v>21</v>
      </c>
      <c r="G32" s="10"/>
      <c r="H32" s="10"/>
    </row>
    <row r="33" spans="1:8" x14ac:dyDescent="0.25">
      <c r="A33" s="75"/>
      <c r="B33" s="54">
        <v>19</v>
      </c>
      <c r="C33" s="54">
        <v>21</v>
      </c>
      <c r="D33" s="54">
        <v>0</v>
      </c>
      <c r="E33" s="54">
        <v>0</v>
      </c>
      <c r="F33" s="4">
        <f>SUM(B33:E33)</f>
        <v>40</v>
      </c>
      <c r="G33" s="16">
        <f>B33+C33</f>
        <v>40</v>
      </c>
      <c r="H33" s="16">
        <f>D33+E33</f>
        <v>0</v>
      </c>
    </row>
    <row r="34" spans="1:8" x14ac:dyDescent="0.25">
      <c r="F34" s="4">
        <f>SUM(F11:F33)</f>
        <v>560</v>
      </c>
      <c r="G34" s="4">
        <f>SUM(G11:G33)</f>
        <v>547</v>
      </c>
      <c r="H34" s="4">
        <f>SUM(H11:H33)</f>
        <v>13</v>
      </c>
    </row>
    <row r="37" spans="1:8" x14ac:dyDescent="0.25">
      <c r="A37" s="4" t="s">
        <v>41</v>
      </c>
      <c r="B37" s="4" t="str">
        <f>G10</f>
        <v>N° SATISFECHOS</v>
      </c>
      <c r="C37" s="4" t="str">
        <f>H10</f>
        <v>N° INSATISFECHOS</v>
      </c>
      <c r="E37" s="14" t="s">
        <v>43</v>
      </c>
      <c r="F37" s="14" t="s">
        <v>39</v>
      </c>
      <c r="G37" s="14" t="s">
        <v>40</v>
      </c>
    </row>
    <row r="38" spans="1:8" x14ac:dyDescent="0.25">
      <c r="A38" s="18" t="s">
        <v>10</v>
      </c>
      <c r="B38" s="34">
        <f>G11/F11</f>
        <v>1</v>
      </c>
      <c r="C38" s="34">
        <f>H11/F11</f>
        <v>0</v>
      </c>
      <c r="E38" s="22" t="s">
        <v>44</v>
      </c>
      <c r="F38" s="34">
        <f>B38</f>
        <v>1</v>
      </c>
      <c r="G38" s="34">
        <f>C38</f>
        <v>0</v>
      </c>
    </row>
    <row r="39" spans="1:8" x14ac:dyDescent="0.25">
      <c r="A39" s="18" t="s">
        <v>12</v>
      </c>
      <c r="B39" s="34">
        <f>G13/F13</f>
        <v>0.7</v>
      </c>
      <c r="C39" s="34">
        <f>H13/F13</f>
        <v>0.3</v>
      </c>
      <c r="E39" s="22" t="s">
        <v>45</v>
      </c>
      <c r="F39" s="34">
        <f>AVERAGE(B39:B41)</f>
        <v>0.9</v>
      </c>
      <c r="G39" s="34">
        <f>AVERAGE(C39:C41)</f>
        <v>9.9999999999999992E-2</v>
      </c>
    </row>
    <row r="40" spans="1:8" x14ac:dyDescent="0.25">
      <c r="A40" s="18" t="s">
        <v>11</v>
      </c>
      <c r="B40" s="34">
        <f>G15/F15</f>
        <v>1</v>
      </c>
      <c r="C40" s="34">
        <f>H15/F15</f>
        <v>0</v>
      </c>
      <c r="E40" s="22" t="s">
        <v>46</v>
      </c>
      <c r="F40" s="34">
        <f>B42</f>
        <v>0.97499999999999998</v>
      </c>
      <c r="G40" s="34">
        <f>C42</f>
        <v>2.5000000000000001E-2</v>
      </c>
    </row>
    <row r="41" spans="1:8" x14ac:dyDescent="0.25">
      <c r="A41" s="18" t="s">
        <v>13</v>
      </c>
      <c r="B41" s="34">
        <f>G17/F17</f>
        <v>1</v>
      </c>
      <c r="C41" s="34">
        <f>H17/F17</f>
        <v>0</v>
      </c>
      <c r="E41" s="22" t="s">
        <v>47</v>
      </c>
      <c r="F41" s="34">
        <f>AVERAGE(B43:B45)</f>
        <v>1</v>
      </c>
      <c r="G41" s="34">
        <f>AVERAGE(C43:C45)</f>
        <v>0</v>
      </c>
    </row>
    <row r="42" spans="1:8" x14ac:dyDescent="0.25">
      <c r="A42" s="18" t="s">
        <v>14</v>
      </c>
      <c r="B42" s="34">
        <f>G19/F19</f>
        <v>0.97499999999999998</v>
      </c>
      <c r="C42" s="34">
        <f>H19/F19</f>
        <v>2.5000000000000001E-2</v>
      </c>
      <c r="E42" s="22" t="s">
        <v>48</v>
      </c>
      <c r="F42" s="34">
        <f>B46</f>
        <v>1</v>
      </c>
      <c r="G42" s="34">
        <f>C46</f>
        <v>0</v>
      </c>
    </row>
    <row r="43" spans="1:8" x14ac:dyDescent="0.25">
      <c r="A43" s="18" t="s">
        <v>42</v>
      </c>
      <c r="B43" s="34">
        <f>G21/F21</f>
        <v>1</v>
      </c>
      <c r="C43" s="34">
        <f>H21/F21</f>
        <v>0</v>
      </c>
      <c r="E43" s="22" t="s">
        <v>49</v>
      </c>
      <c r="F43" s="34">
        <f>B47</f>
        <v>1</v>
      </c>
      <c r="G43" s="34">
        <f>C47</f>
        <v>0</v>
      </c>
    </row>
    <row r="44" spans="1:8" x14ac:dyDescent="0.25">
      <c r="A44" s="18" t="s">
        <v>16</v>
      </c>
      <c r="B44" s="34">
        <f>G22/F22</f>
        <v>1</v>
      </c>
      <c r="C44" s="34">
        <f>H22/F22</f>
        <v>0</v>
      </c>
      <c r="E44" s="22" t="s">
        <v>50</v>
      </c>
      <c r="F44" s="34">
        <f>B50</f>
        <v>1</v>
      </c>
      <c r="G44" s="34">
        <f>C50</f>
        <v>0</v>
      </c>
    </row>
    <row r="45" spans="1:8" x14ac:dyDescent="0.25">
      <c r="A45" s="18" t="s">
        <v>17</v>
      </c>
      <c r="B45" s="34">
        <f>G23/F23</f>
        <v>1</v>
      </c>
      <c r="C45" s="34">
        <f>H23/F23</f>
        <v>0</v>
      </c>
    </row>
    <row r="46" spans="1:8" x14ac:dyDescent="0.25">
      <c r="A46" s="18" t="s">
        <v>32</v>
      </c>
      <c r="B46" s="34">
        <f>G24/F24</f>
        <v>1</v>
      </c>
      <c r="C46" s="34">
        <f>H24/F24</f>
        <v>0</v>
      </c>
    </row>
    <row r="47" spans="1:8" x14ac:dyDescent="0.25">
      <c r="A47" s="18" t="s">
        <v>34</v>
      </c>
      <c r="B47" s="34">
        <f>G25/F25</f>
        <v>1</v>
      </c>
      <c r="C47" s="34">
        <f>H25/F25</f>
        <v>0</v>
      </c>
    </row>
    <row r="48" spans="1:8" x14ac:dyDescent="0.25">
      <c r="A48" s="18" t="s">
        <v>33</v>
      </c>
      <c r="B48" s="34">
        <f>G27/F27</f>
        <v>1</v>
      </c>
      <c r="C48" s="34">
        <f>H27/F27</f>
        <v>0</v>
      </c>
    </row>
    <row r="49" spans="1:6" x14ac:dyDescent="0.25">
      <c r="A49" s="18" t="s">
        <v>35</v>
      </c>
      <c r="B49" s="34">
        <f>G29/F29</f>
        <v>1</v>
      </c>
      <c r="C49" s="34">
        <f>H29/F29</f>
        <v>0</v>
      </c>
    </row>
    <row r="50" spans="1:6" x14ac:dyDescent="0.25">
      <c r="A50" s="18" t="s">
        <v>36</v>
      </c>
      <c r="B50" s="34">
        <f>G31/F31</f>
        <v>1</v>
      </c>
      <c r="C50" s="34">
        <f>H31/F31</f>
        <v>0</v>
      </c>
    </row>
    <row r="51" spans="1:6" x14ac:dyDescent="0.25">
      <c r="A51" s="18" t="s">
        <v>37</v>
      </c>
      <c r="B51" s="34">
        <f>G33/F33</f>
        <v>1</v>
      </c>
      <c r="C51" s="34">
        <f>H33/F33</f>
        <v>0</v>
      </c>
    </row>
    <row r="52" spans="1:6" x14ac:dyDescent="0.25">
      <c r="B52" s="37">
        <f>AVERAGE(B38:B51)</f>
        <v>0.97678571428571437</v>
      </c>
      <c r="C52" s="37">
        <f>AVERAGE(C38:C51)</f>
        <v>2.3214285714285715E-2</v>
      </c>
    </row>
    <row r="54" spans="1:6" ht="30" x14ac:dyDescent="0.25">
      <c r="E54" s="42" t="s">
        <v>80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="80" zoomScaleNormal="80" workbookViewId="0">
      <selection activeCell="F55" sqref="F55"/>
    </sheetView>
  </sheetViews>
  <sheetFormatPr baseColWidth="10" defaultRowHeight="15" x14ac:dyDescent="0.25"/>
  <cols>
    <col min="1" max="1" width="48" customWidth="1"/>
    <col min="2" max="5" width="24.85546875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8</v>
      </c>
    </row>
    <row r="3" spans="1:8" x14ac:dyDescent="0.25">
      <c r="A3" s="3" t="s">
        <v>2</v>
      </c>
      <c r="B3" s="20">
        <v>20</v>
      </c>
      <c r="C3" s="35">
        <f>B3/B9</f>
        <v>0.5</v>
      </c>
    </row>
    <row r="4" spans="1:8" x14ac:dyDescent="0.25">
      <c r="A4" s="3" t="s">
        <v>104</v>
      </c>
      <c r="B4" s="20">
        <v>0</v>
      </c>
      <c r="C4" s="35">
        <f>B4/B9</f>
        <v>0</v>
      </c>
    </row>
    <row r="5" spans="1:8" x14ac:dyDescent="0.25">
      <c r="A5" s="3" t="s">
        <v>5</v>
      </c>
      <c r="B5" s="20">
        <v>11</v>
      </c>
      <c r="C5" s="35">
        <f>B5/B9</f>
        <v>0.27500000000000002</v>
      </c>
    </row>
    <row r="6" spans="1:8" x14ac:dyDescent="0.25">
      <c r="A6" s="3" t="s">
        <v>102</v>
      </c>
      <c r="B6" s="20">
        <v>7</v>
      </c>
      <c r="C6" s="35">
        <f>B6/B9</f>
        <v>0.17499999999999999</v>
      </c>
    </row>
    <row r="7" spans="1:8" x14ac:dyDescent="0.25">
      <c r="A7" s="3" t="s">
        <v>7</v>
      </c>
      <c r="B7" s="20">
        <v>2</v>
      </c>
      <c r="C7" s="35">
        <f>B7/B9</f>
        <v>0.05</v>
      </c>
    </row>
    <row r="8" spans="1:8" x14ac:dyDescent="0.25">
      <c r="A8" s="3" t="s">
        <v>105</v>
      </c>
      <c r="B8" s="20">
        <v>0</v>
      </c>
      <c r="C8" s="35">
        <f>B8/B9</f>
        <v>0</v>
      </c>
    </row>
    <row r="9" spans="1:8" x14ac:dyDescent="0.25">
      <c r="A9" s="6" t="s">
        <v>9</v>
      </c>
      <c r="B9" s="5">
        <f>SUM(B3:B8)</f>
        <v>40</v>
      </c>
      <c r="C9" s="47"/>
    </row>
    <row r="10" spans="1:8" x14ac:dyDescent="0.25">
      <c r="A10" s="78" t="s">
        <v>10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38</v>
      </c>
      <c r="G10" s="15" t="s">
        <v>39</v>
      </c>
      <c r="H10" s="15" t="s">
        <v>40</v>
      </c>
    </row>
    <row r="11" spans="1:8" x14ac:dyDescent="0.25">
      <c r="A11" s="78"/>
      <c r="B11" s="49">
        <v>0</v>
      </c>
      <c r="C11" s="49">
        <v>40</v>
      </c>
      <c r="D11" s="49">
        <v>0</v>
      </c>
      <c r="E11" s="49">
        <v>0</v>
      </c>
      <c r="F11" s="5">
        <f>SUM(B11:E11)</f>
        <v>40</v>
      </c>
      <c r="G11" s="17">
        <f>B11+C11</f>
        <v>40</v>
      </c>
      <c r="H11" s="17">
        <f>D11+E11</f>
        <v>0</v>
      </c>
    </row>
    <row r="12" spans="1:8" x14ac:dyDescent="0.25">
      <c r="A12" s="78" t="s">
        <v>12</v>
      </c>
      <c r="B12" s="5" t="s">
        <v>22</v>
      </c>
      <c r="C12" s="5" t="s">
        <v>23</v>
      </c>
      <c r="D12" s="5" t="s">
        <v>24</v>
      </c>
      <c r="G12" s="12"/>
      <c r="H12" s="12"/>
    </row>
    <row r="13" spans="1:8" x14ac:dyDescent="0.25">
      <c r="A13" s="78"/>
      <c r="B13" s="49">
        <v>38</v>
      </c>
      <c r="C13" s="49">
        <v>2</v>
      </c>
      <c r="D13" s="49">
        <v>0</v>
      </c>
      <c r="F13" s="5">
        <f>SUM(B13:E13)</f>
        <v>40</v>
      </c>
      <c r="G13" s="17">
        <f>B13</f>
        <v>38</v>
      </c>
      <c r="H13" s="17">
        <f>C13+D13</f>
        <v>2</v>
      </c>
    </row>
    <row r="14" spans="1:8" x14ac:dyDescent="0.25">
      <c r="A14" s="78" t="s">
        <v>11</v>
      </c>
      <c r="B14" s="5" t="s">
        <v>25</v>
      </c>
      <c r="C14" s="5" t="s">
        <v>26</v>
      </c>
      <c r="D14" s="5" t="s">
        <v>27</v>
      </c>
      <c r="E14" s="5" t="s">
        <v>28</v>
      </c>
      <c r="G14" s="12"/>
      <c r="H14" s="12"/>
    </row>
    <row r="15" spans="1:8" x14ac:dyDescent="0.25">
      <c r="A15" s="78"/>
      <c r="B15" s="52">
        <v>40</v>
      </c>
      <c r="C15" s="52">
        <v>0</v>
      </c>
      <c r="D15" s="49">
        <v>0</v>
      </c>
      <c r="E15" s="49">
        <v>0</v>
      </c>
      <c r="F15" s="5">
        <f>SUM(B15:E15)</f>
        <v>40</v>
      </c>
      <c r="G15" s="17">
        <f>B15+C15</f>
        <v>40</v>
      </c>
      <c r="H15" s="17">
        <f>D15+E15</f>
        <v>0</v>
      </c>
    </row>
    <row r="16" spans="1:8" x14ac:dyDescent="0.25">
      <c r="A16" s="78" t="s">
        <v>13</v>
      </c>
      <c r="B16" s="5" t="s">
        <v>30</v>
      </c>
      <c r="C16" s="9" t="s">
        <v>31</v>
      </c>
      <c r="G16" s="12"/>
      <c r="H16" s="12"/>
    </row>
    <row r="17" spans="1:8" x14ac:dyDescent="0.25">
      <c r="A17" s="78"/>
      <c r="B17" s="49">
        <v>40</v>
      </c>
      <c r="C17" s="49">
        <v>0</v>
      </c>
      <c r="D17" s="50"/>
      <c r="E17" s="50"/>
      <c r="F17" s="5">
        <f>SUM(B17:E17)</f>
        <v>40</v>
      </c>
      <c r="G17" s="17">
        <f>B17</f>
        <v>40</v>
      </c>
      <c r="H17" s="17">
        <f>C17</f>
        <v>0</v>
      </c>
    </row>
    <row r="18" spans="1:8" x14ac:dyDescent="0.25">
      <c r="A18" s="78" t="s">
        <v>14</v>
      </c>
      <c r="B18" s="5" t="s">
        <v>30</v>
      </c>
      <c r="C18" s="5" t="s">
        <v>31</v>
      </c>
      <c r="D18" s="50"/>
      <c r="E18" s="50"/>
      <c r="G18" s="12"/>
      <c r="H18" s="12"/>
    </row>
    <row r="19" spans="1:8" x14ac:dyDescent="0.25">
      <c r="A19" s="79"/>
      <c r="B19" s="52">
        <v>39</v>
      </c>
      <c r="C19" s="52">
        <v>1</v>
      </c>
      <c r="D19" s="50"/>
      <c r="E19" s="50"/>
      <c r="F19" s="5">
        <f>SUM(B19:E19)</f>
        <v>40</v>
      </c>
      <c r="G19" s="17">
        <f>B19</f>
        <v>39</v>
      </c>
      <c r="H19" s="17">
        <f>C19</f>
        <v>1</v>
      </c>
    </row>
    <row r="20" spans="1:8" x14ac:dyDescent="0.25">
      <c r="A20" s="30" t="s">
        <v>29</v>
      </c>
      <c r="B20" s="26" t="s">
        <v>18</v>
      </c>
      <c r="C20" s="5" t="s">
        <v>19</v>
      </c>
      <c r="D20" s="5" t="s">
        <v>20</v>
      </c>
      <c r="E20" s="5" t="s">
        <v>21</v>
      </c>
      <c r="G20" s="12"/>
      <c r="H20" s="12"/>
    </row>
    <row r="21" spans="1:8" x14ac:dyDescent="0.25">
      <c r="A21" s="31" t="s">
        <v>15</v>
      </c>
      <c r="B21" s="53">
        <v>0</v>
      </c>
      <c r="C21" s="52">
        <v>40</v>
      </c>
      <c r="D21" s="52">
        <v>0</v>
      </c>
      <c r="E21" s="54">
        <v>0</v>
      </c>
      <c r="F21" s="5">
        <f>SUM(B21:E21)</f>
        <v>40</v>
      </c>
      <c r="G21" s="17">
        <f>B21+C21</f>
        <v>40</v>
      </c>
      <c r="H21" s="17">
        <f>D21+E21</f>
        <v>0</v>
      </c>
    </row>
    <row r="22" spans="1:8" x14ac:dyDescent="0.25">
      <c r="A22" s="31" t="s">
        <v>16</v>
      </c>
      <c r="B22" s="48">
        <v>4</v>
      </c>
      <c r="C22" s="49">
        <v>36</v>
      </c>
      <c r="D22" s="52">
        <v>0</v>
      </c>
      <c r="E22" s="54">
        <v>0</v>
      </c>
      <c r="F22" s="5">
        <f>SUM(B22:E22)</f>
        <v>40</v>
      </c>
      <c r="G22" s="17">
        <f>B22+C22</f>
        <v>40</v>
      </c>
      <c r="H22" s="17">
        <f>D22+E22</f>
        <v>0</v>
      </c>
    </row>
    <row r="23" spans="1:8" x14ac:dyDescent="0.25">
      <c r="A23" s="31" t="s">
        <v>17</v>
      </c>
      <c r="B23" s="48">
        <v>25</v>
      </c>
      <c r="C23" s="49">
        <v>15</v>
      </c>
      <c r="D23" s="52">
        <v>0</v>
      </c>
      <c r="E23" s="54">
        <v>0</v>
      </c>
      <c r="F23" s="5">
        <f>SUM(B23:E23)</f>
        <v>40</v>
      </c>
      <c r="G23" s="17">
        <f>B23+C23</f>
        <v>40</v>
      </c>
      <c r="H23" s="17">
        <f>D23+E23</f>
        <v>0</v>
      </c>
    </row>
    <row r="24" spans="1:8" x14ac:dyDescent="0.25">
      <c r="A24" s="31" t="s">
        <v>32</v>
      </c>
      <c r="B24" s="48">
        <v>3</v>
      </c>
      <c r="C24" s="49">
        <v>37</v>
      </c>
      <c r="D24" s="52">
        <v>0</v>
      </c>
      <c r="E24" s="54">
        <v>0</v>
      </c>
      <c r="F24" s="5">
        <f>SUM(B24:E24)</f>
        <v>40</v>
      </c>
      <c r="G24" s="17">
        <f>B24+C24</f>
        <v>40</v>
      </c>
      <c r="H24" s="17">
        <f>D24+E24</f>
        <v>0</v>
      </c>
    </row>
    <row r="25" spans="1:8" x14ac:dyDescent="0.25">
      <c r="A25" s="32" t="s">
        <v>34</v>
      </c>
      <c r="B25" s="48">
        <v>7</v>
      </c>
      <c r="C25" s="49">
        <v>33</v>
      </c>
      <c r="D25" s="52">
        <v>0</v>
      </c>
      <c r="E25" s="54">
        <v>0</v>
      </c>
      <c r="F25" s="5">
        <f>SUM(B25:E25)</f>
        <v>40</v>
      </c>
      <c r="G25" s="17">
        <f>B25+C25</f>
        <v>40</v>
      </c>
      <c r="H25" s="17">
        <f>D25+E25</f>
        <v>0</v>
      </c>
    </row>
    <row r="26" spans="1:8" x14ac:dyDescent="0.25">
      <c r="A26" s="80" t="s">
        <v>33</v>
      </c>
      <c r="B26" s="5" t="s">
        <v>30</v>
      </c>
      <c r="C26" s="5" t="s">
        <v>31</v>
      </c>
      <c r="D26" s="7"/>
      <c r="E26" s="7"/>
      <c r="F26" s="7"/>
      <c r="G26" s="13"/>
      <c r="H26" s="12"/>
    </row>
    <row r="27" spans="1:8" x14ac:dyDescent="0.25">
      <c r="A27" s="78"/>
      <c r="B27" s="52">
        <v>39</v>
      </c>
      <c r="C27" s="52">
        <v>1</v>
      </c>
      <c r="E27" s="7"/>
      <c r="F27" s="5">
        <f>SUM(B27:E27)</f>
        <v>40</v>
      </c>
      <c r="G27" s="17">
        <f>B27</f>
        <v>39</v>
      </c>
      <c r="H27" s="17">
        <f>C27</f>
        <v>1</v>
      </c>
    </row>
    <row r="28" spans="1:8" x14ac:dyDescent="0.25">
      <c r="A28" s="78" t="s">
        <v>35</v>
      </c>
      <c r="B28" s="5" t="s">
        <v>30</v>
      </c>
      <c r="C28" s="5" t="s">
        <v>31</v>
      </c>
      <c r="G28" s="12"/>
      <c r="H28" s="12"/>
    </row>
    <row r="29" spans="1:8" x14ac:dyDescent="0.25">
      <c r="A29" s="78"/>
      <c r="B29" s="52">
        <v>40</v>
      </c>
      <c r="C29" s="52">
        <v>0</v>
      </c>
      <c r="F29" s="5">
        <f>SUM(B29:E29)</f>
        <v>40</v>
      </c>
      <c r="G29" s="17">
        <f>B29</f>
        <v>40</v>
      </c>
      <c r="H29" s="17">
        <f>C29</f>
        <v>0</v>
      </c>
    </row>
    <row r="30" spans="1:8" x14ac:dyDescent="0.25">
      <c r="A30" s="78" t="s">
        <v>36</v>
      </c>
      <c r="B30" s="5" t="s">
        <v>30</v>
      </c>
      <c r="C30" s="5" t="s">
        <v>31</v>
      </c>
      <c r="G30" s="12"/>
      <c r="H30" s="12"/>
    </row>
    <row r="31" spans="1:8" x14ac:dyDescent="0.25">
      <c r="A31" s="78"/>
      <c r="B31" s="52">
        <v>40</v>
      </c>
      <c r="C31" s="52">
        <v>0</v>
      </c>
      <c r="F31" s="5">
        <f>SUM(B31:E31)</f>
        <v>40</v>
      </c>
      <c r="G31" s="17">
        <f>B31</f>
        <v>40</v>
      </c>
      <c r="H31" s="17">
        <f>C31</f>
        <v>0</v>
      </c>
    </row>
    <row r="32" spans="1:8" x14ac:dyDescent="0.25">
      <c r="A32" s="78" t="s">
        <v>37</v>
      </c>
      <c r="B32" s="5" t="s">
        <v>18</v>
      </c>
      <c r="C32" s="5" t="s">
        <v>19</v>
      </c>
      <c r="D32" s="5" t="s">
        <v>20</v>
      </c>
      <c r="E32" s="5" t="s">
        <v>21</v>
      </c>
      <c r="G32" s="12"/>
      <c r="H32" s="12"/>
    </row>
    <row r="33" spans="1:8" x14ac:dyDescent="0.25">
      <c r="A33" s="78"/>
      <c r="B33" s="52">
        <v>26</v>
      </c>
      <c r="C33" s="52">
        <v>14</v>
      </c>
      <c r="D33" s="52">
        <v>0</v>
      </c>
      <c r="E33" s="54">
        <v>0</v>
      </c>
      <c r="F33" s="5">
        <f>SUM(B33:E33)</f>
        <v>40</v>
      </c>
      <c r="G33" s="17">
        <f>B33+C33</f>
        <v>40</v>
      </c>
      <c r="H33" s="17">
        <f>D33+E33</f>
        <v>0</v>
      </c>
    </row>
    <row r="34" spans="1:8" x14ac:dyDescent="0.25">
      <c r="C34" s="65"/>
      <c r="F34" s="5">
        <f>SUM(F11:F33)</f>
        <v>560</v>
      </c>
      <c r="G34" s="5">
        <f>SUM(G11:G33)</f>
        <v>556</v>
      </c>
      <c r="H34" s="5">
        <f>SUM(H11:H33)</f>
        <v>4</v>
      </c>
    </row>
    <row r="37" spans="1:8" x14ac:dyDescent="0.25">
      <c r="A37" s="5" t="s">
        <v>41</v>
      </c>
      <c r="B37" s="5" t="str">
        <f>G10</f>
        <v>N° SATISFECHOS</v>
      </c>
      <c r="C37" s="5" t="str">
        <f>H10</f>
        <v>N° INSATISFECHOS</v>
      </c>
      <c r="E37" s="15" t="s">
        <v>43</v>
      </c>
      <c r="F37" s="15" t="s">
        <v>39</v>
      </c>
      <c r="G37" s="15" t="s">
        <v>40</v>
      </c>
    </row>
    <row r="38" spans="1:8" x14ac:dyDescent="0.25">
      <c r="A38" s="19" t="s">
        <v>10</v>
      </c>
      <c r="B38" s="34">
        <f>G11/F11</f>
        <v>1</v>
      </c>
      <c r="C38" s="34">
        <f>H11/F11</f>
        <v>0</v>
      </c>
      <c r="E38" s="23" t="s">
        <v>44</v>
      </c>
      <c r="F38" s="35">
        <f>B38</f>
        <v>1</v>
      </c>
      <c r="G38" s="35">
        <f>C38</f>
        <v>0</v>
      </c>
    </row>
    <row r="39" spans="1:8" x14ac:dyDescent="0.25">
      <c r="A39" s="19" t="s">
        <v>12</v>
      </c>
      <c r="B39" s="34">
        <f>G13/F13</f>
        <v>0.95</v>
      </c>
      <c r="C39" s="34">
        <f>H13/F13</f>
        <v>0.05</v>
      </c>
      <c r="E39" s="23" t="s">
        <v>45</v>
      </c>
      <c r="F39" s="35">
        <f>AVERAGE(B39:B41)</f>
        <v>0.98333333333333339</v>
      </c>
      <c r="G39" s="35">
        <f>AVERAGE(C39:C41)</f>
        <v>1.6666666666666666E-2</v>
      </c>
    </row>
    <row r="40" spans="1:8" x14ac:dyDescent="0.25">
      <c r="A40" s="19" t="s">
        <v>11</v>
      </c>
      <c r="B40" s="34">
        <f>G15/F15</f>
        <v>1</v>
      </c>
      <c r="C40" s="34">
        <f>H15/F15</f>
        <v>0</v>
      </c>
      <c r="E40" s="23" t="s">
        <v>46</v>
      </c>
      <c r="F40" s="35">
        <f>B42</f>
        <v>0.97499999999999998</v>
      </c>
      <c r="G40" s="35">
        <f>C42</f>
        <v>2.5000000000000001E-2</v>
      </c>
    </row>
    <row r="41" spans="1:8" x14ac:dyDescent="0.25">
      <c r="A41" s="19" t="s">
        <v>13</v>
      </c>
      <c r="B41" s="34">
        <f>G17/F17</f>
        <v>1</v>
      </c>
      <c r="C41" s="34">
        <f>H17/F17</f>
        <v>0</v>
      </c>
      <c r="E41" s="23" t="s">
        <v>47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14</v>
      </c>
      <c r="B42" s="34">
        <f>G19/F19</f>
        <v>0.97499999999999998</v>
      </c>
      <c r="C42" s="34">
        <f>H19/F19</f>
        <v>2.5000000000000001E-2</v>
      </c>
      <c r="E42" s="23" t="s">
        <v>48</v>
      </c>
      <c r="F42" s="35">
        <f>B46</f>
        <v>1</v>
      </c>
      <c r="G42" s="35">
        <f>C46</f>
        <v>0</v>
      </c>
    </row>
    <row r="43" spans="1:8" x14ac:dyDescent="0.25">
      <c r="A43" s="19" t="s">
        <v>42</v>
      </c>
      <c r="B43" s="34">
        <f>G21/F21</f>
        <v>1</v>
      </c>
      <c r="C43" s="34">
        <f>H21/F21</f>
        <v>0</v>
      </c>
      <c r="E43" s="23" t="s">
        <v>49</v>
      </c>
      <c r="F43" s="35">
        <f>B47</f>
        <v>1</v>
      </c>
      <c r="G43" s="35">
        <f>C47</f>
        <v>0</v>
      </c>
    </row>
    <row r="44" spans="1:8" x14ac:dyDescent="0.25">
      <c r="A44" s="19" t="s">
        <v>16</v>
      </c>
      <c r="B44" s="34">
        <f>G22/F22</f>
        <v>1</v>
      </c>
      <c r="C44" s="34">
        <f>H22/F22</f>
        <v>0</v>
      </c>
      <c r="E44" s="23" t="s">
        <v>50</v>
      </c>
      <c r="F44" s="35">
        <f>B50</f>
        <v>1</v>
      </c>
      <c r="G44" s="35">
        <f>C50</f>
        <v>0</v>
      </c>
    </row>
    <row r="45" spans="1:8" x14ac:dyDescent="0.25">
      <c r="A45" s="19" t="s">
        <v>17</v>
      </c>
      <c r="B45" s="34">
        <f>G23/F23</f>
        <v>1</v>
      </c>
      <c r="C45" s="34">
        <f>H23/F23</f>
        <v>0</v>
      </c>
    </row>
    <row r="46" spans="1:8" x14ac:dyDescent="0.25">
      <c r="A46" s="19" t="s">
        <v>32</v>
      </c>
      <c r="B46" s="34">
        <f>G24/F24</f>
        <v>1</v>
      </c>
      <c r="C46" s="34">
        <f>H24/F24</f>
        <v>0</v>
      </c>
    </row>
    <row r="47" spans="1:8" x14ac:dyDescent="0.25">
      <c r="A47" s="19" t="s">
        <v>34</v>
      </c>
      <c r="B47" s="34">
        <f>G25/F25</f>
        <v>1</v>
      </c>
      <c r="C47" s="34">
        <f>H25/F25</f>
        <v>0</v>
      </c>
    </row>
    <row r="48" spans="1:8" x14ac:dyDescent="0.25">
      <c r="A48" s="19" t="s">
        <v>33</v>
      </c>
      <c r="B48" s="34">
        <f>G27/F27</f>
        <v>0.97499999999999998</v>
      </c>
      <c r="C48" s="34">
        <f>H27/F27</f>
        <v>2.5000000000000001E-2</v>
      </c>
    </row>
    <row r="49" spans="1:6" x14ac:dyDescent="0.25">
      <c r="A49" s="19" t="s">
        <v>35</v>
      </c>
      <c r="B49" s="34">
        <f>G29/F29</f>
        <v>1</v>
      </c>
      <c r="C49" s="34">
        <f>H29/F29</f>
        <v>0</v>
      </c>
    </row>
    <row r="50" spans="1:6" x14ac:dyDescent="0.25">
      <c r="A50" s="19" t="s">
        <v>36</v>
      </c>
      <c r="B50" s="34">
        <f>G31/F31</f>
        <v>1</v>
      </c>
      <c r="C50" s="34">
        <f>H31/F31</f>
        <v>0</v>
      </c>
    </row>
    <row r="51" spans="1:6" x14ac:dyDescent="0.25">
      <c r="A51" s="19" t="s">
        <v>37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0.99285714285714288</v>
      </c>
      <c r="C52" s="38">
        <f>AVERAGE(C38:C51)</f>
        <v>7.1428571428571435E-3</v>
      </c>
    </row>
    <row r="54" spans="1:6" ht="30" x14ac:dyDescent="0.25">
      <c r="E54" s="42" t="s">
        <v>80</v>
      </c>
      <c r="F54" s="33">
        <f>B48</f>
        <v>0.97499999999999998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6" zoomScale="80" zoomScaleNormal="80" workbookViewId="0">
      <selection activeCell="A14" sqref="A14:A15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8</v>
      </c>
    </row>
    <row r="3" spans="1:8" x14ac:dyDescent="0.25">
      <c r="A3" s="3" t="s">
        <v>2</v>
      </c>
      <c r="B3" s="49">
        <v>15</v>
      </c>
      <c r="C3" s="35">
        <f>B3/B9</f>
        <v>0.375</v>
      </c>
      <c r="D3" s="50"/>
      <c r="E3" s="50"/>
    </row>
    <row r="4" spans="1:8" x14ac:dyDescent="0.25">
      <c r="A4" s="3" t="s">
        <v>6</v>
      </c>
      <c r="B4" s="49">
        <v>0</v>
      </c>
      <c r="C4" s="35">
        <f>B4/B9</f>
        <v>0</v>
      </c>
      <c r="D4" s="50"/>
      <c r="E4" s="50"/>
    </row>
    <row r="5" spans="1:8" x14ac:dyDescent="0.25">
      <c r="A5" s="3" t="s">
        <v>5</v>
      </c>
      <c r="B5" s="49">
        <v>12</v>
      </c>
      <c r="C5" s="35">
        <f>B5/B9</f>
        <v>0.3</v>
      </c>
      <c r="D5" s="50"/>
      <c r="E5" s="50"/>
    </row>
    <row r="6" spans="1:8" x14ac:dyDescent="0.25">
      <c r="A6" s="3" t="s">
        <v>102</v>
      </c>
      <c r="B6" s="49">
        <v>10</v>
      </c>
      <c r="C6" s="35">
        <f>B6/B9</f>
        <v>0.25</v>
      </c>
      <c r="D6" s="50"/>
      <c r="E6" s="50"/>
    </row>
    <row r="7" spans="1:8" x14ac:dyDescent="0.25">
      <c r="A7" s="3" t="s">
        <v>7</v>
      </c>
      <c r="B7" s="49">
        <v>2</v>
      </c>
      <c r="C7" s="35">
        <f>B7/B9</f>
        <v>0.05</v>
      </c>
      <c r="D7" s="50"/>
      <c r="E7" s="50"/>
    </row>
    <row r="8" spans="1:8" x14ac:dyDescent="0.25">
      <c r="A8" s="3" t="s">
        <v>105</v>
      </c>
      <c r="B8" s="49">
        <v>1</v>
      </c>
      <c r="C8" s="35">
        <f>B8/B9</f>
        <v>2.5000000000000001E-2</v>
      </c>
      <c r="D8" s="50"/>
      <c r="E8" s="50"/>
    </row>
    <row r="9" spans="1:8" x14ac:dyDescent="0.25">
      <c r="A9" s="6" t="s">
        <v>9</v>
      </c>
      <c r="B9" s="5">
        <f>SUM(B3:B8)</f>
        <v>40</v>
      </c>
      <c r="C9" s="50"/>
      <c r="D9" s="50"/>
      <c r="E9" s="50"/>
    </row>
    <row r="10" spans="1:8" x14ac:dyDescent="0.25">
      <c r="A10" s="78" t="s">
        <v>10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38</v>
      </c>
      <c r="G10" s="15" t="s">
        <v>39</v>
      </c>
      <c r="H10" s="15" t="s">
        <v>40</v>
      </c>
    </row>
    <row r="11" spans="1:8" x14ac:dyDescent="0.25">
      <c r="A11" s="78"/>
      <c r="B11" s="49">
        <v>2</v>
      </c>
      <c r="C11" s="49">
        <v>38</v>
      </c>
      <c r="D11" s="49">
        <v>0</v>
      </c>
      <c r="E11" s="49">
        <v>0</v>
      </c>
      <c r="F11" s="5">
        <f>SUM(B11:E11)</f>
        <v>40</v>
      </c>
      <c r="G11" s="17">
        <f>B11+C11</f>
        <v>40</v>
      </c>
      <c r="H11" s="17">
        <f>D11+E11</f>
        <v>0</v>
      </c>
    </row>
    <row r="12" spans="1:8" x14ac:dyDescent="0.25">
      <c r="A12" s="78" t="s">
        <v>12</v>
      </c>
      <c r="B12" s="5" t="s">
        <v>22</v>
      </c>
      <c r="C12" s="5" t="s">
        <v>23</v>
      </c>
      <c r="D12" s="5" t="s">
        <v>24</v>
      </c>
      <c r="E12" s="50"/>
      <c r="G12" s="12"/>
      <c r="H12" s="12"/>
    </row>
    <row r="13" spans="1:8" x14ac:dyDescent="0.25">
      <c r="A13" s="78"/>
      <c r="B13" s="49">
        <v>39</v>
      </c>
      <c r="C13" s="49">
        <v>1</v>
      </c>
      <c r="D13" s="49">
        <v>0</v>
      </c>
      <c r="E13" s="50"/>
      <c r="F13" s="5">
        <f>SUM(B13:E13)</f>
        <v>40</v>
      </c>
      <c r="G13" s="17">
        <f>B13</f>
        <v>39</v>
      </c>
      <c r="H13" s="17">
        <f>C13+D13</f>
        <v>1</v>
      </c>
    </row>
    <row r="14" spans="1:8" x14ac:dyDescent="0.25">
      <c r="A14" s="78" t="s">
        <v>11</v>
      </c>
      <c r="B14" s="5" t="s">
        <v>25</v>
      </c>
      <c r="C14" s="5" t="s">
        <v>26</v>
      </c>
      <c r="D14" s="5" t="s">
        <v>27</v>
      </c>
      <c r="E14" s="5" t="s">
        <v>28</v>
      </c>
      <c r="G14" s="12"/>
      <c r="H14" s="12"/>
    </row>
    <row r="15" spans="1:8" x14ac:dyDescent="0.25">
      <c r="A15" s="78"/>
      <c r="B15" s="52">
        <v>39</v>
      </c>
      <c r="C15" s="52">
        <v>1</v>
      </c>
      <c r="D15" s="49">
        <v>0</v>
      </c>
      <c r="E15" s="49">
        <v>0</v>
      </c>
      <c r="F15" s="5">
        <f>SUM(B15:E15)</f>
        <v>40</v>
      </c>
      <c r="G15" s="17">
        <f>B15+C15</f>
        <v>40</v>
      </c>
      <c r="H15" s="17">
        <f>D15+E15</f>
        <v>0</v>
      </c>
    </row>
    <row r="16" spans="1:8" x14ac:dyDescent="0.25">
      <c r="A16" s="78" t="s">
        <v>13</v>
      </c>
      <c r="B16" s="5" t="s">
        <v>30</v>
      </c>
      <c r="C16" s="9" t="s">
        <v>31</v>
      </c>
      <c r="D16" s="50"/>
      <c r="E16" s="50"/>
      <c r="G16" s="12"/>
      <c r="H16" s="12"/>
    </row>
    <row r="17" spans="1:8" x14ac:dyDescent="0.25">
      <c r="A17" s="78"/>
      <c r="B17" s="49">
        <v>40</v>
      </c>
      <c r="C17" s="49">
        <v>0</v>
      </c>
      <c r="D17" s="50"/>
      <c r="E17" s="50"/>
      <c r="F17" s="5">
        <f>SUM(B17:E17)</f>
        <v>40</v>
      </c>
      <c r="G17" s="17">
        <f>B17</f>
        <v>40</v>
      </c>
      <c r="H17" s="17">
        <f>C17</f>
        <v>0</v>
      </c>
    </row>
    <row r="18" spans="1:8" x14ac:dyDescent="0.25">
      <c r="A18" s="78" t="s">
        <v>14</v>
      </c>
      <c r="B18" s="5" t="s">
        <v>30</v>
      </c>
      <c r="C18" s="5" t="s">
        <v>31</v>
      </c>
      <c r="D18" s="50"/>
      <c r="E18" s="50" t="s">
        <v>93</v>
      </c>
      <c r="G18" s="12"/>
      <c r="H18" s="12"/>
    </row>
    <row r="19" spans="1:8" x14ac:dyDescent="0.25">
      <c r="A19" s="79"/>
      <c r="B19" s="52">
        <v>40</v>
      </c>
      <c r="C19" s="52">
        <v>0</v>
      </c>
      <c r="D19" s="50"/>
      <c r="E19" s="50"/>
      <c r="F19" s="5">
        <f>SUM(B19:E19)</f>
        <v>40</v>
      </c>
      <c r="G19" s="17">
        <f>B19</f>
        <v>40</v>
      </c>
      <c r="H19" s="17">
        <f>C19</f>
        <v>0</v>
      </c>
    </row>
    <row r="20" spans="1:8" x14ac:dyDescent="0.25">
      <c r="A20" s="30" t="s">
        <v>29</v>
      </c>
      <c r="B20" s="26" t="s">
        <v>18</v>
      </c>
      <c r="C20" s="5" t="s">
        <v>19</v>
      </c>
      <c r="D20" s="5" t="s">
        <v>20</v>
      </c>
      <c r="E20" s="5" t="s">
        <v>21</v>
      </c>
      <c r="G20" s="12"/>
      <c r="H20" s="12"/>
    </row>
    <row r="21" spans="1:8" x14ac:dyDescent="0.25">
      <c r="A21" s="31" t="s">
        <v>15</v>
      </c>
      <c r="B21" s="53">
        <v>38</v>
      </c>
      <c r="C21" s="52">
        <v>2</v>
      </c>
      <c r="D21" s="52">
        <v>0</v>
      </c>
      <c r="E21" s="49">
        <v>0</v>
      </c>
      <c r="F21" s="5">
        <f>SUM(B21:E21)</f>
        <v>40</v>
      </c>
      <c r="G21" s="17">
        <f>B21+C21</f>
        <v>40</v>
      </c>
      <c r="H21" s="17">
        <f>D21+E21</f>
        <v>0</v>
      </c>
    </row>
    <row r="22" spans="1:8" x14ac:dyDescent="0.25">
      <c r="A22" s="31" t="s">
        <v>16</v>
      </c>
      <c r="B22" s="48">
        <v>0</v>
      </c>
      <c r="C22" s="49">
        <v>40</v>
      </c>
      <c r="D22" s="52">
        <v>0</v>
      </c>
      <c r="E22" s="49">
        <v>0</v>
      </c>
      <c r="F22" s="5">
        <f>SUM(B22:E22)</f>
        <v>40</v>
      </c>
      <c r="G22" s="17">
        <f>B22+C22</f>
        <v>40</v>
      </c>
      <c r="H22" s="17">
        <f>D22+E22</f>
        <v>0</v>
      </c>
    </row>
    <row r="23" spans="1:8" x14ac:dyDescent="0.25">
      <c r="A23" s="31" t="s">
        <v>17</v>
      </c>
      <c r="B23" s="48">
        <v>7</v>
      </c>
      <c r="C23" s="49">
        <v>33</v>
      </c>
      <c r="D23" s="52">
        <v>0</v>
      </c>
      <c r="E23" s="49">
        <v>0</v>
      </c>
      <c r="F23" s="5">
        <f>SUM(B23:E23)</f>
        <v>40</v>
      </c>
      <c r="G23" s="17">
        <f>B23+C23</f>
        <v>40</v>
      </c>
      <c r="H23" s="17">
        <f>D23+E23</f>
        <v>0</v>
      </c>
    </row>
    <row r="24" spans="1:8" x14ac:dyDescent="0.25">
      <c r="A24" s="31" t="s">
        <v>32</v>
      </c>
      <c r="B24" s="48">
        <v>2</v>
      </c>
      <c r="C24" s="49">
        <v>38</v>
      </c>
      <c r="D24" s="52">
        <v>0</v>
      </c>
      <c r="E24" s="49">
        <v>0</v>
      </c>
      <c r="F24" s="5">
        <f>SUM(B24:E24)</f>
        <v>40</v>
      </c>
      <c r="G24" s="17">
        <f>B24+C24</f>
        <v>40</v>
      </c>
      <c r="H24" s="17">
        <f>D24+E24</f>
        <v>0</v>
      </c>
    </row>
    <row r="25" spans="1:8" x14ac:dyDescent="0.25">
      <c r="A25" s="32" t="s">
        <v>34</v>
      </c>
      <c r="B25" s="48">
        <v>13</v>
      </c>
      <c r="C25" s="49">
        <v>27</v>
      </c>
      <c r="D25" s="52">
        <v>0</v>
      </c>
      <c r="E25" s="49">
        <v>0</v>
      </c>
      <c r="F25" s="5">
        <f>SUM(B25:E25)</f>
        <v>40</v>
      </c>
      <c r="G25" s="17">
        <f>B25+C25</f>
        <v>40</v>
      </c>
      <c r="H25" s="17">
        <f>D25+E25</f>
        <v>0</v>
      </c>
    </row>
    <row r="26" spans="1:8" x14ac:dyDescent="0.25">
      <c r="A26" s="80" t="s">
        <v>33</v>
      </c>
      <c r="B26" s="5" t="s">
        <v>30</v>
      </c>
      <c r="C26" s="5" t="s">
        <v>31</v>
      </c>
      <c r="D26" s="55"/>
      <c r="E26" s="55"/>
      <c r="F26" s="7"/>
      <c r="G26" s="13"/>
      <c r="H26" s="12"/>
    </row>
    <row r="27" spans="1:8" x14ac:dyDescent="0.25">
      <c r="A27" s="78"/>
      <c r="B27" s="52">
        <v>40</v>
      </c>
      <c r="C27" s="52">
        <v>0</v>
      </c>
      <c r="D27" s="50"/>
      <c r="E27" s="50"/>
      <c r="F27" s="5">
        <f>SUM(B27:E27)</f>
        <v>40</v>
      </c>
      <c r="G27" s="17">
        <f>B27</f>
        <v>40</v>
      </c>
      <c r="H27" s="17">
        <f>C27</f>
        <v>0</v>
      </c>
    </row>
    <row r="28" spans="1:8" x14ac:dyDescent="0.25">
      <c r="A28" s="78" t="s">
        <v>35</v>
      </c>
      <c r="B28" s="5" t="s">
        <v>30</v>
      </c>
      <c r="C28" s="5" t="s">
        <v>31</v>
      </c>
      <c r="D28" s="50"/>
      <c r="E28" s="50"/>
      <c r="G28" s="12"/>
      <c r="H28" s="12"/>
    </row>
    <row r="29" spans="1:8" x14ac:dyDescent="0.25">
      <c r="A29" s="78"/>
      <c r="B29" s="52">
        <v>40</v>
      </c>
      <c r="C29" s="52">
        <v>0</v>
      </c>
      <c r="D29" s="50"/>
      <c r="E29" s="50"/>
      <c r="F29" s="5">
        <f>SUM(B29:E29)</f>
        <v>40</v>
      </c>
      <c r="G29" s="17">
        <f>B29</f>
        <v>40</v>
      </c>
      <c r="H29" s="17">
        <f>C29</f>
        <v>0</v>
      </c>
    </row>
    <row r="30" spans="1:8" x14ac:dyDescent="0.25">
      <c r="A30" s="78" t="s">
        <v>36</v>
      </c>
      <c r="B30" s="5" t="s">
        <v>30</v>
      </c>
      <c r="C30" s="5" t="s">
        <v>31</v>
      </c>
      <c r="D30" s="50"/>
      <c r="E30" s="50"/>
      <c r="G30" s="12"/>
      <c r="H30" s="12"/>
    </row>
    <row r="31" spans="1:8" x14ac:dyDescent="0.25">
      <c r="A31" s="78"/>
      <c r="B31" s="52">
        <v>40</v>
      </c>
      <c r="C31" s="52">
        <v>0</v>
      </c>
      <c r="D31" s="50"/>
      <c r="E31" s="50"/>
      <c r="F31" s="5">
        <f>SUM(B31:E31)</f>
        <v>40</v>
      </c>
      <c r="G31" s="17">
        <f>B31</f>
        <v>40</v>
      </c>
      <c r="H31" s="17">
        <f>C31</f>
        <v>0</v>
      </c>
    </row>
    <row r="32" spans="1:8" x14ac:dyDescent="0.25">
      <c r="A32" s="78" t="s">
        <v>37</v>
      </c>
      <c r="B32" s="5" t="s">
        <v>18</v>
      </c>
      <c r="C32" s="5" t="s">
        <v>19</v>
      </c>
      <c r="D32" s="5" t="s">
        <v>20</v>
      </c>
      <c r="E32" s="5" t="s">
        <v>21</v>
      </c>
      <c r="G32" s="12"/>
      <c r="H32" s="12"/>
    </row>
    <row r="33" spans="1:8" x14ac:dyDescent="0.25">
      <c r="A33" s="78"/>
      <c r="B33" s="52">
        <v>34</v>
      </c>
      <c r="C33" s="52">
        <v>6</v>
      </c>
      <c r="D33" s="52">
        <v>0</v>
      </c>
      <c r="E33" s="49">
        <v>0</v>
      </c>
      <c r="F33" s="5">
        <f>SUM(B33:E33)</f>
        <v>40</v>
      </c>
      <c r="G33" s="17">
        <f>B33+C33</f>
        <v>40</v>
      </c>
      <c r="H33" s="17">
        <f>D33+E33</f>
        <v>0</v>
      </c>
    </row>
    <row r="34" spans="1:8" x14ac:dyDescent="0.25">
      <c r="F34" s="5">
        <f>SUM(F11:F33)</f>
        <v>560</v>
      </c>
      <c r="G34" s="5">
        <f>SUM(G11:G33)</f>
        <v>559</v>
      </c>
      <c r="H34" s="5">
        <f>SUM(H11:H33)</f>
        <v>1</v>
      </c>
    </row>
    <row r="37" spans="1:8" x14ac:dyDescent="0.25">
      <c r="A37" s="5" t="s">
        <v>41</v>
      </c>
      <c r="B37" s="5" t="str">
        <f>G10</f>
        <v>N° SATISFECHOS</v>
      </c>
      <c r="C37" s="5" t="str">
        <f>H10</f>
        <v>N° INSATISFECHOS</v>
      </c>
      <c r="E37" s="15" t="s">
        <v>43</v>
      </c>
      <c r="F37" s="15" t="s">
        <v>39</v>
      </c>
      <c r="G37" s="15" t="s">
        <v>40</v>
      </c>
    </row>
    <row r="38" spans="1:8" x14ac:dyDescent="0.25">
      <c r="A38" s="19" t="s">
        <v>10</v>
      </c>
      <c r="B38" s="34">
        <f>G11/F11</f>
        <v>1</v>
      </c>
      <c r="C38" s="34">
        <f>H11/F11</f>
        <v>0</v>
      </c>
      <c r="E38" s="23" t="s">
        <v>44</v>
      </c>
      <c r="F38" s="35">
        <f>B38</f>
        <v>1</v>
      </c>
      <c r="G38" s="35">
        <f>C38</f>
        <v>0</v>
      </c>
    </row>
    <row r="39" spans="1:8" x14ac:dyDescent="0.25">
      <c r="A39" s="19" t="s">
        <v>12</v>
      </c>
      <c r="B39" s="34">
        <f>G13/F13</f>
        <v>0.97499999999999998</v>
      </c>
      <c r="C39" s="34">
        <f>H13/F13</f>
        <v>2.5000000000000001E-2</v>
      </c>
      <c r="E39" s="23" t="s">
        <v>45</v>
      </c>
      <c r="F39" s="35">
        <f>AVERAGE(B39:B41)</f>
        <v>0.9916666666666667</v>
      </c>
      <c r="G39" s="35">
        <f>AVERAGE(C39:C41)</f>
        <v>8.3333333333333332E-3</v>
      </c>
    </row>
    <row r="40" spans="1:8" x14ac:dyDescent="0.25">
      <c r="A40" s="19" t="s">
        <v>11</v>
      </c>
      <c r="B40" s="34">
        <f>G15/F15</f>
        <v>1</v>
      </c>
      <c r="C40" s="34">
        <f>H15/F15</f>
        <v>0</v>
      </c>
      <c r="E40" s="23" t="s">
        <v>46</v>
      </c>
      <c r="F40" s="35">
        <f>B42</f>
        <v>1</v>
      </c>
      <c r="G40" s="35">
        <f>C42</f>
        <v>0</v>
      </c>
    </row>
    <row r="41" spans="1:8" x14ac:dyDescent="0.25">
      <c r="A41" s="19" t="s">
        <v>13</v>
      </c>
      <c r="B41" s="34">
        <f>G17/F17</f>
        <v>1</v>
      </c>
      <c r="C41" s="34">
        <f>H17/F17</f>
        <v>0</v>
      </c>
      <c r="E41" s="23" t="s">
        <v>47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14</v>
      </c>
      <c r="B42" s="34">
        <f>G19/F19</f>
        <v>1</v>
      </c>
      <c r="C42" s="34">
        <f>H19/F19</f>
        <v>0</v>
      </c>
      <c r="E42" s="23" t="s">
        <v>48</v>
      </c>
      <c r="F42" s="35">
        <f>B46</f>
        <v>1</v>
      </c>
      <c r="G42" s="35">
        <f>C46</f>
        <v>0</v>
      </c>
    </row>
    <row r="43" spans="1:8" x14ac:dyDescent="0.25">
      <c r="A43" s="19" t="s">
        <v>42</v>
      </c>
      <c r="B43" s="34">
        <f>G21/F21</f>
        <v>1</v>
      </c>
      <c r="C43" s="34">
        <f>H21/F21</f>
        <v>0</v>
      </c>
      <c r="E43" s="23" t="s">
        <v>49</v>
      </c>
      <c r="F43" s="35">
        <f>B47</f>
        <v>1</v>
      </c>
      <c r="G43" s="35">
        <f>C47</f>
        <v>0</v>
      </c>
    </row>
    <row r="44" spans="1:8" x14ac:dyDescent="0.25">
      <c r="A44" s="19" t="s">
        <v>16</v>
      </c>
      <c r="B44" s="34">
        <f>G22/F22</f>
        <v>1</v>
      </c>
      <c r="C44" s="34">
        <f>H22/F22</f>
        <v>0</v>
      </c>
      <c r="E44" s="23" t="s">
        <v>50</v>
      </c>
      <c r="F44" s="35">
        <f>B50</f>
        <v>1</v>
      </c>
      <c r="G44" s="35">
        <f>C50</f>
        <v>0</v>
      </c>
    </row>
    <row r="45" spans="1:8" x14ac:dyDescent="0.25">
      <c r="A45" s="19" t="s">
        <v>17</v>
      </c>
      <c r="B45" s="34">
        <f>G23/F23</f>
        <v>1</v>
      </c>
      <c r="C45" s="34">
        <f>H23/F23</f>
        <v>0</v>
      </c>
    </row>
    <row r="46" spans="1:8" x14ac:dyDescent="0.25">
      <c r="A46" s="19" t="s">
        <v>32</v>
      </c>
      <c r="B46" s="34">
        <f>G24/F24</f>
        <v>1</v>
      </c>
      <c r="C46" s="34">
        <f>H24/F24</f>
        <v>0</v>
      </c>
    </row>
    <row r="47" spans="1:8" x14ac:dyDescent="0.25">
      <c r="A47" s="19" t="s">
        <v>34</v>
      </c>
      <c r="B47" s="34">
        <f>G25/F25</f>
        <v>1</v>
      </c>
      <c r="C47" s="34">
        <f>H25/F25</f>
        <v>0</v>
      </c>
    </row>
    <row r="48" spans="1:8" x14ac:dyDescent="0.25">
      <c r="A48" s="19" t="s">
        <v>33</v>
      </c>
      <c r="B48" s="34">
        <f>G27/F27</f>
        <v>1</v>
      </c>
      <c r="C48" s="34">
        <f>H27/F27</f>
        <v>0</v>
      </c>
    </row>
    <row r="49" spans="1:6" x14ac:dyDescent="0.25">
      <c r="A49" s="19" t="s">
        <v>35</v>
      </c>
      <c r="B49" s="34">
        <f>G29/F29</f>
        <v>1</v>
      </c>
      <c r="C49" s="34">
        <f>H29/F29</f>
        <v>0</v>
      </c>
    </row>
    <row r="50" spans="1:6" x14ac:dyDescent="0.25">
      <c r="A50" s="19" t="s">
        <v>36</v>
      </c>
      <c r="B50" s="34">
        <f>G31/F31</f>
        <v>1</v>
      </c>
      <c r="C50" s="34">
        <f>H31/F31</f>
        <v>0</v>
      </c>
    </row>
    <row r="51" spans="1:6" x14ac:dyDescent="0.25">
      <c r="A51" s="19" t="s">
        <v>37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0.99821428571428572</v>
      </c>
      <c r="C52" s="38">
        <f>AVERAGE(C38:C51)</f>
        <v>1.7857142857142859E-3</v>
      </c>
    </row>
    <row r="54" spans="1:6" ht="30" x14ac:dyDescent="0.25">
      <c r="E54" s="42" t="s">
        <v>80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="80" zoomScaleNormal="80" workbookViewId="0">
      <selection activeCell="C33" sqref="C33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8</v>
      </c>
    </row>
    <row r="3" spans="1:8" x14ac:dyDescent="0.25">
      <c r="A3" s="3" t="s">
        <v>2</v>
      </c>
      <c r="B3" s="61">
        <v>24</v>
      </c>
      <c r="C3" s="35">
        <f>B3/B9</f>
        <v>0.8</v>
      </c>
    </row>
    <row r="4" spans="1:8" x14ac:dyDescent="0.25">
      <c r="A4" s="3" t="s">
        <v>6</v>
      </c>
      <c r="B4" s="61">
        <v>0</v>
      </c>
      <c r="C4" s="35">
        <f>B4/B9</f>
        <v>0</v>
      </c>
    </row>
    <row r="5" spans="1:8" x14ac:dyDescent="0.25">
      <c r="A5" s="3" t="s">
        <v>5</v>
      </c>
      <c r="B5" s="61">
        <v>0</v>
      </c>
      <c r="C5" s="35">
        <f>B5/B9</f>
        <v>0</v>
      </c>
    </row>
    <row r="6" spans="1:8" x14ac:dyDescent="0.25">
      <c r="A6" s="3" t="s">
        <v>101</v>
      </c>
      <c r="B6" s="61">
        <v>4</v>
      </c>
      <c r="C6" s="35">
        <f>B6/B9</f>
        <v>0.13333333333333333</v>
      </c>
    </row>
    <row r="7" spans="1:8" x14ac:dyDescent="0.25">
      <c r="A7" s="3" t="s">
        <v>7</v>
      </c>
      <c r="B7" s="61">
        <v>2</v>
      </c>
      <c r="C7" s="35">
        <f>B7/B9</f>
        <v>6.6666666666666666E-2</v>
      </c>
    </row>
    <row r="8" spans="1:8" x14ac:dyDescent="0.25">
      <c r="A8" s="3" t="s">
        <v>105</v>
      </c>
      <c r="B8" s="61">
        <v>0</v>
      </c>
      <c r="C8" s="35">
        <f>B8/B9</f>
        <v>0</v>
      </c>
    </row>
    <row r="9" spans="1:8" x14ac:dyDescent="0.25">
      <c r="A9" s="6" t="s">
        <v>9</v>
      </c>
      <c r="B9" s="62">
        <f>SUM(B3:B8)</f>
        <v>30</v>
      </c>
    </row>
    <row r="10" spans="1:8" x14ac:dyDescent="0.25">
      <c r="A10" s="78" t="s">
        <v>10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38</v>
      </c>
      <c r="G10" s="15" t="s">
        <v>39</v>
      </c>
      <c r="H10" s="15" t="s">
        <v>40</v>
      </c>
    </row>
    <row r="11" spans="1:8" x14ac:dyDescent="0.25">
      <c r="A11" s="78"/>
      <c r="B11" s="63">
        <v>0</v>
      </c>
      <c r="C11" s="63">
        <v>30</v>
      </c>
      <c r="D11" s="63">
        <v>0</v>
      </c>
      <c r="E11" s="63">
        <v>0</v>
      </c>
      <c r="F11" s="62">
        <f>SUM(B11:E11)</f>
        <v>30</v>
      </c>
      <c r="G11" s="64">
        <f>B11+C11</f>
        <v>30</v>
      </c>
      <c r="H11" s="64">
        <f>D11+E11</f>
        <v>0</v>
      </c>
    </row>
    <row r="12" spans="1:8" x14ac:dyDescent="0.25">
      <c r="A12" s="78" t="s">
        <v>12</v>
      </c>
      <c r="B12" s="5" t="s">
        <v>22</v>
      </c>
      <c r="C12" s="5" t="s">
        <v>23</v>
      </c>
      <c r="D12" s="5" t="s">
        <v>24</v>
      </c>
      <c r="E12" s="50"/>
      <c r="G12" s="12"/>
      <c r="H12" s="12"/>
    </row>
    <row r="13" spans="1:8" x14ac:dyDescent="0.25">
      <c r="A13" s="78"/>
      <c r="B13" s="49">
        <v>30</v>
      </c>
      <c r="C13" s="49">
        <v>0</v>
      </c>
      <c r="D13" s="49">
        <v>0</v>
      </c>
      <c r="E13" s="50"/>
      <c r="F13" s="5">
        <f>SUM(B13:E13)</f>
        <v>30</v>
      </c>
      <c r="G13" s="17">
        <f>B13</f>
        <v>30</v>
      </c>
      <c r="H13" s="17">
        <f>C13+D13</f>
        <v>0</v>
      </c>
    </row>
    <row r="14" spans="1:8" x14ac:dyDescent="0.25">
      <c r="A14" s="78" t="s">
        <v>11</v>
      </c>
      <c r="B14" s="5" t="s">
        <v>25</v>
      </c>
      <c r="C14" s="5" t="s">
        <v>26</v>
      </c>
      <c r="D14" s="5" t="s">
        <v>27</v>
      </c>
      <c r="E14" s="5" t="s">
        <v>28</v>
      </c>
      <c r="G14" s="12"/>
      <c r="H14" s="12"/>
    </row>
    <row r="15" spans="1:8" x14ac:dyDescent="0.25">
      <c r="A15" s="78"/>
      <c r="B15" s="52">
        <v>3</v>
      </c>
      <c r="C15" s="52">
        <v>27</v>
      </c>
      <c r="D15" s="49">
        <v>0</v>
      </c>
      <c r="E15" s="49">
        <v>0</v>
      </c>
      <c r="F15" s="5">
        <f>SUM(B15:E15)</f>
        <v>30</v>
      </c>
      <c r="G15" s="17">
        <f>B15+C15</f>
        <v>30</v>
      </c>
      <c r="H15" s="17">
        <f>D15+E15</f>
        <v>0</v>
      </c>
    </row>
    <row r="16" spans="1:8" x14ac:dyDescent="0.25">
      <c r="A16" s="78" t="s">
        <v>13</v>
      </c>
      <c r="B16" s="5" t="s">
        <v>30</v>
      </c>
      <c r="C16" s="9" t="s">
        <v>31</v>
      </c>
      <c r="D16" s="50"/>
      <c r="E16" s="50"/>
      <c r="G16" s="12"/>
      <c r="H16" s="12"/>
    </row>
    <row r="17" spans="1:8" x14ac:dyDescent="0.25">
      <c r="A17" s="78"/>
      <c r="B17" s="49">
        <v>30</v>
      </c>
      <c r="C17" s="49">
        <v>0</v>
      </c>
      <c r="D17" s="50"/>
      <c r="E17" s="50"/>
      <c r="F17" s="5">
        <f>SUM(B17:E17)</f>
        <v>30</v>
      </c>
      <c r="G17" s="17">
        <f>B17</f>
        <v>30</v>
      </c>
      <c r="H17" s="17">
        <f>C17</f>
        <v>0</v>
      </c>
    </row>
    <row r="18" spans="1:8" x14ac:dyDescent="0.25">
      <c r="A18" s="78" t="s">
        <v>14</v>
      </c>
      <c r="B18" s="5" t="s">
        <v>30</v>
      </c>
      <c r="C18" s="5" t="s">
        <v>31</v>
      </c>
      <c r="D18" s="50"/>
      <c r="E18" s="50"/>
      <c r="G18" s="12"/>
      <c r="H18" s="12"/>
    </row>
    <row r="19" spans="1:8" x14ac:dyDescent="0.25">
      <c r="A19" s="79"/>
      <c r="B19" s="52">
        <v>29</v>
      </c>
      <c r="C19" s="52">
        <v>1</v>
      </c>
      <c r="D19" s="50"/>
      <c r="E19" s="50"/>
      <c r="F19" s="5">
        <f>SUM(B19:E19)</f>
        <v>30</v>
      </c>
      <c r="G19" s="17">
        <f>B19</f>
        <v>29</v>
      </c>
      <c r="H19" s="17">
        <f>C19</f>
        <v>1</v>
      </c>
    </row>
    <row r="20" spans="1:8" x14ac:dyDescent="0.25">
      <c r="A20" s="30" t="s">
        <v>29</v>
      </c>
      <c r="B20" s="26" t="s">
        <v>18</v>
      </c>
      <c r="C20" s="5" t="s">
        <v>19</v>
      </c>
      <c r="D20" s="5" t="s">
        <v>20</v>
      </c>
      <c r="E20" s="5" t="s">
        <v>21</v>
      </c>
      <c r="G20" s="12"/>
      <c r="H20" s="12"/>
    </row>
    <row r="21" spans="1:8" x14ac:dyDescent="0.25">
      <c r="A21" s="31" t="s">
        <v>15</v>
      </c>
      <c r="B21" s="53">
        <v>30</v>
      </c>
      <c r="C21" s="52">
        <v>0</v>
      </c>
      <c r="D21" s="52">
        <v>0</v>
      </c>
      <c r="E21" s="54">
        <v>0</v>
      </c>
      <c r="F21" s="5">
        <f>SUM(B21:E21)</f>
        <v>30</v>
      </c>
      <c r="G21" s="17">
        <f>B21+C21</f>
        <v>30</v>
      </c>
      <c r="H21" s="17">
        <f>D21+E21</f>
        <v>0</v>
      </c>
    </row>
    <row r="22" spans="1:8" x14ac:dyDescent="0.25">
      <c r="A22" s="31" t="s">
        <v>16</v>
      </c>
      <c r="B22" s="53">
        <v>5</v>
      </c>
      <c r="C22" s="49">
        <v>25</v>
      </c>
      <c r="D22" s="52">
        <v>0</v>
      </c>
      <c r="E22" s="54">
        <v>0</v>
      </c>
      <c r="F22" s="5">
        <f>SUM(B22:E22)</f>
        <v>30</v>
      </c>
      <c r="G22" s="17">
        <f>B22+C22</f>
        <v>30</v>
      </c>
      <c r="H22" s="17">
        <f>D22+E22</f>
        <v>0</v>
      </c>
    </row>
    <row r="23" spans="1:8" x14ac:dyDescent="0.25">
      <c r="A23" s="31" t="s">
        <v>17</v>
      </c>
      <c r="B23" s="53">
        <v>3</v>
      </c>
      <c r="C23" s="49">
        <v>27</v>
      </c>
      <c r="D23" s="52">
        <v>0</v>
      </c>
      <c r="E23" s="54">
        <v>0</v>
      </c>
      <c r="F23" s="5">
        <f>SUM(B23:E23)</f>
        <v>30</v>
      </c>
      <c r="G23" s="17">
        <f>B23+C23</f>
        <v>30</v>
      </c>
      <c r="H23" s="17">
        <f>D23+E23</f>
        <v>0</v>
      </c>
    </row>
    <row r="24" spans="1:8" x14ac:dyDescent="0.25">
      <c r="A24" s="31" t="s">
        <v>32</v>
      </c>
      <c r="B24" s="48">
        <v>2</v>
      </c>
      <c r="C24" s="49">
        <v>28</v>
      </c>
      <c r="D24" s="52">
        <v>0</v>
      </c>
      <c r="E24" s="54">
        <v>0</v>
      </c>
      <c r="F24" s="5">
        <f>SUM(B24:E24)</f>
        <v>30</v>
      </c>
      <c r="G24" s="17">
        <f>B24+C24</f>
        <v>30</v>
      </c>
      <c r="H24" s="17">
        <f>D24+E24</f>
        <v>0</v>
      </c>
    </row>
    <row r="25" spans="1:8" x14ac:dyDescent="0.25">
      <c r="A25" s="32" t="s">
        <v>34</v>
      </c>
      <c r="B25" s="48">
        <v>7</v>
      </c>
      <c r="C25" s="49">
        <v>23</v>
      </c>
      <c r="D25" s="52">
        <v>0</v>
      </c>
      <c r="E25" s="54">
        <v>0</v>
      </c>
      <c r="F25" s="5">
        <f>SUM(B25:E25)</f>
        <v>30</v>
      </c>
      <c r="G25" s="17">
        <f>B25+C25</f>
        <v>30</v>
      </c>
      <c r="H25" s="17">
        <f>D25+E25</f>
        <v>0</v>
      </c>
    </row>
    <row r="26" spans="1:8" x14ac:dyDescent="0.25">
      <c r="A26" s="80" t="s">
        <v>33</v>
      </c>
      <c r="B26" s="5" t="s">
        <v>30</v>
      </c>
      <c r="C26" s="5" t="s">
        <v>31</v>
      </c>
      <c r="D26" s="7"/>
      <c r="E26" s="7"/>
      <c r="F26" s="7"/>
      <c r="G26" s="13"/>
      <c r="H26" s="12"/>
    </row>
    <row r="27" spans="1:8" x14ac:dyDescent="0.25">
      <c r="A27" s="78"/>
      <c r="B27" s="52">
        <v>30</v>
      </c>
      <c r="C27" s="52">
        <v>0</v>
      </c>
      <c r="F27" s="5">
        <f>SUM(B27:E27)</f>
        <v>30</v>
      </c>
      <c r="G27" s="17">
        <f>B27</f>
        <v>30</v>
      </c>
      <c r="H27" s="17">
        <f>C27</f>
        <v>0</v>
      </c>
    </row>
    <row r="28" spans="1:8" x14ac:dyDescent="0.25">
      <c r="A28" s="78" t="s">
        <v>35</v>
      </c>
      <c r="B28" s="5" t="s">
        <v>30</v>
      </c>
      <c r="C28" s="5" t="s">
        <v>31</v>
      </c>
      <c r="G28" s="12"/>
      <c r="H28" s="12"/>
    </row>
    <row r="29" spans="1:8" x14ac:dyDescent="0.25">
      <c r="A29" s="78"/>
      <c r="B29" s="52">
        <v>30</v>
      </c>
      <c r="C29" s="52">
        <v>0</v>
      </c>
      <c r="F29" s="5">
        <f>SUM(B29:E29)</f>
        <v>30</v>
      </c>
      <c r="G29" s="17">
        <f>B29</f>
        <v>30</v>
      </c>
      <c r="H29" s="17">
        <f>C29</f>
        <v>0</v>
      </c>
    </row>
    <row r="30" spans="1:8" x14ac:dyDescent="0.25">
      <c r="A30" s="78" t="s">
        <v>36</v>
      </c>
      <c r="B30" s="5" t="s">
        <v>30</v>
      </c>
      <c r="C30" s="5" t="s">
        <v>31</v>
      </c>
      <c r="G30" s="12"/>
      <c r="H30" s="12"/>
    </row>
    <row r="31" spans="1:8" x14ac:dyDescent="0.25">
      <c r="A31" s="78"/>
      <c r="B31" s="52">
        <v>30</v>
      </c>
      <c r="C31" s="52">
        <v>0</v>
      </c>
      <c r="F31" s="5">
        <f>SUM(B31:E31)</f>
        <v>30</v>
      </c>
      <c r="G31" s="17">
        <f>B31</f>
        <v>30</v>
      </c>
      <c r="H31" s="17">
        <f>C31</f>
        <v>0</v>
      </c>
    </row>
    <row r="32" spans="1:8" x14ac:dyDescent="0.25">
      <c r="A32" s="78" t="s">
        <v>37</v>
      </c>
      <c r="B32" s="5" t="s">
        <v>18</v>
      </c>
      <c r="C32" s="5" t="s">
        <v>19</v>
      </c>
      <c r="D32" s="5" t="s">
        <v>20</v>
      </c>
      <c r="E32" s="5" t="s">
        <v>21</v>
      </c>
      <c r="G32" s="12"/>
      <c r="H32" s="12"/>
    </row>
    <row r="33" spans="1:8" x14ac:dyDescent="0.25">
      <c r="A33" s="78"/>
      <c r="B33" s="52">
        <v>25</v>
      </c>
      <c r="C33" s="52">
        <v>5</v>
      </c>
      <c r="D33" s="52">
        <v>0</v>
      </c>
      <c r="E33" s="49">
        <v>0</v>
      </c>
      <c r="F33" s="5">
        <f>SUM(B33:E33)</f>
        <v>30</v>
      </c>
      <c r="G33" s="17">
        <f>B33+C33</f>
        <v>30</v>
      </c>
      <c r="H33" s="17">
        <f>D33+E33</f>
        <v>0</v>
      </c>
    </row>
    <row r="34" spans="1:8" x14ac:dyDescent="0.25">
      <c r="F34" s="62">
        <f>SUM(F11:F33)</f>
        <v>420</v>
      </c>
      <c r="G34" s="62">
        <f>SUM(G11:G33)</f>
        <v>419</v>
      </c>
      <c r="H34" s="62">
        <f>SUM(H11:H33)</f>
        <v>1</v>
      </c>
    </row>
    <row r="37" spans="1:8" x14ac:dyDescent="0.25">
      <c r="A37" s="5" t="s">
        <v>41</v>
      </c>
      <c r="B37" s="5" t="str">
        <f>G10</f>
        <v>N° SATISFECHOS</v>
      </c>
      <c r="C37" s="5" t="str">
        <f>H10</f>
        <v>N° INSATISFECHOS</v>
      </c>
      <c r="E37" s="15" t="s">
        <v>43</v>
      </c>
      <c r="F37" s="15" t="s">
        <v>39</v>
      </c>
      <c r="G37" s="15" t="s">
        <v>40</v>
      </c>
    </row>
    <row r="38" spans="1:8" x14ac:dyDescent="0.25">
      <c r="A38" s="19" t="s">
        <v>10</v>
      </c>
      <c r="B38" s="34">
        <f>G11/F11</f>
        <v>1</v>
      </c>
      <c r="C38" s="34">
        <f>H11/F11</f>
        <v>0</v>
      </c>
      <c r="E38" s="23" t="s">
        <v>44</v>
      </c>
      <c r="F38" s="35">
        <f>B38</f>
        <v>1</v>
      </c>
      <c r="G38" s="35">
        <f>C38</f>
        <v>0</v>
      </c>
    </row>
    <row r="39" spans="1:8" x14ac:dyDescent="0.25">
      <c r="A39" s="19" t="s">
        <v>12</v>
      </c>
      <c r="B39" s="34">
        <f>G13/F13</f>
        <v>1</v>
      </c>
      <c r="C39" s="34">
        <f>H13/F13</f>
        <v>0</v>
      </c>
      <c r="E39" s="23" t="s">
        <v>45</v>
      </c>
      <c r="F39" s="35">
        <f>AVERAGE(B39:B41)</f>
        <v>1</v>
      </c>
      <c r="G39" s="35">
        <f>AVERAGE(C39:C41)</f>
        <v>0</v>
      </c>
    </row>
    <row r="40" spans="1:8" x14ac:dyDescent="0.25">
      <c r="A40" s="19" t="s">
        <v>11</v>
      </c>
      <c r="B40" s="34">
        <f>G15/F15</f>
        <v>1</v>
      </c>
      <c r="C40" s="34">
        <f>H15/F15</f>
        <v>0</v>
      </c>
      <c r="E40" s="23" t="s">
        <v>46</v>
      </c>
      <c r="F40" s="35">
        <f>B42</f>
        <v>0.96666666666666667</v>
      </c>
      <c r="G40" s="35">
        <f>C42</f>
        <v>3.3333333333333333E-2</v>
      </c>
    </row>
    <row r="41" spans="1:8" x14ac:dyDescent="0.25">
      <c r="A41" s="19" t="s">
        <v>13</v>
      </c>
      <c r="B41" s="34">
        <f>G17/F17</f>
        <v>1</v>
      </c>
      <c r="C41" s="34">
        <f>H17/F17</f>
        <v>0</v>
      </c>
      <c r="E41" s="23" t="s">
        <v>47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14</v>
      </c>
      <c r="B42" s="34">
        <f>G19/F19</f>
        <v>0.96666666666666667</v>
      </c>
      <c r="C42" s="34">
        <f>H19/F19</f>
        <v>3.3333333333333333E-2</v>
      </c>
      <c r="E42" s="23" t="s">
        <v>48</v>
      </c>
      <c r="F42" s="35">
        <f>B46</f>
        <v>1</v>
      </c>
      <c r="G42" s="35">
        <f>C46</f>
        <v>0</v>
      </c>
    </row>
    <row r="43" spans="1:8" x14ac:dyDescent="0.25">
      <c r="A43" s="19" t="s">
        <v>42</v>
      </c>
      <c r="B43" s="34">
        <f>G21/F21</f>
        <v>1</v>
      </c>
      <c r="C43" s="34">
        <f>H21/F21</f>
        <v>0</v>
      </c>
      <c r="E43" s="23" t="s">
        <v>49</v>
      </c>
      <c r="F43" s="35">
        <f>B47</f>
        <v>1</v>
      </c>
      <c r="G43" s="35">
        <f>C47</f>
        <v>0</v>
      </c>
    </row>
    <row r="44" spans="1:8" x14ac:dyDescent="0.25">
      <c r="A44" s="19" t="s">
        <v>16</v>
      </c>
      <c r="B44" s="34">
        <f>G22/F22</f>
        <v>1</v>
      </c>
      <c r="C44" s="34">
        <f>H22/F22</f>
        <v>0</v>
      </c>
      <c r="E44" s="23" t="s">
        <v>50</v>
      </c>
      <c r="F44" s="35">
        <f>B50</f>
        <v>1</v>
      </c>
      <c r="G44" s="35">
        <f>C50</f>
        <v>0</v>
      </c>
    </row>
    <row r="45" spans="1:8" x14ac:dyDescent="0.25">
      <c r="A45" s="19" t="s">
        <v>17</v>
      </c>
      <c r="B45" s="34">
        <f>G23/F23</f>
        <v>1</v>
      </c>
      <c r="C45" s="34">
        <f>H23/F23</f>
        <v>0</v>
      </c>
    </row>
    <row r="46" spans="1:8" x14ac:dyDescent="0.25">
      <c r="A46" s="19" t="s">
        <v>32</v>
      </c>
      <c r="B46" s="34">
        <f>G24/F24</f>
        <v>1</v>
      </c>
      <c r="C46" s="34">
        <f>H24/F24</f>
        <v>0</v>
      </c>
    </row>
    <row r="47" spans="1:8" x14ac:dyDescent="0.25">
      <c r="A47" s="19" t="s">
        <v>34</v>
      </c>
      <c r="B47" s="34">
        <f>G25/F25</f>
        <v>1</v>
      </c>
      <c r="C47" s="34">
        <f>H25/F25</f>
        <v>0</v>
      </c>
    </row>
    <row r="48" spans="1:8" x14ac:dyDescent="0.25">
      <c r="A48" s="19" t="s">
        <v>33</v>
      </c>
      <c r="B48" s="34">
        <f>G27/F27</f>
        <v>1</v>
      </c>
      <c r="C48" s="34">
        <f>H27/F27</f>
        <v>0</v>
      </c>
    </row>
    <row r="49" spans="1:6" x14ac:dyDescent="0.25">
      <c r="A49" s="19" t="s">
        <v>35</v>
      </c>
      <c r="B49" s="34">
        <f>G29/F29</f>
        <v>1</v>
      </c>
      <c r="C49" s="34">
        <f>H29/F29</f>
        <v>0</v>
      </c>
    </row>
    <row r="50" spans="1:6" x14ac:dyDescent="0.25">
      <c r="A50" s="19" t="s">
        <v>36</v>
      </c>
      <c r="B50" s="34">
        <f>G31/F31</f>
        <v>1</v>
      </c>
      <c r="C50" s="34">
        <f>H31/F31</f>
        <v>0</v>
      </c>
    </row>
    <row r="51" spans="1:6" x14ac:dyDescent="0.25">
      <c r="A51" s="19" t="s">
        <v>37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0.99761904761904763</v>
      </c>
      <c r="C52" s="38">
        <f>AVERAGE(C38:C51)</f>
        <v>2.3809523809523807E-3</v>
      </c>
    </row>
    <row r="54" spans="1:6" ht="30" x14ac:dyDescent="0.25">
      <c r="E54" s="42" t="s">
        <v>80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0" zoomScaleNormal="70" workbookViewId="0">
      <selection activeCell="C34" sqref="C34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ht="14.45" x14ac:dyDescent="0.3">
      <c r="A1" s="2" t="s">
        <v>0</v>
      </c>
    </row>
    <row r="2" spans="1:8" x14ac:dyDescent="0.25">
      <c r="A2" s="5" t="s">
        <v>1</v>
      </c>
      <c r="B2" s="5" t="s">
        <v>100</v>
      </c>
      <c r="C2" s="5" t="s">
        <v>8</v>
      </c>
    </row>
    <row r="3" spans="1:8" ht="14.45" x14ac:dyDescent="0.3">
      <c r="A3" s="3" t="s">
        <v>2</v>
      </c>
      <c r="B3" s="61">
        <v>23</v>
      </c>
      <c r="C3" s="35">
        <f>B3/B9</f>
        <v>0.74193548387096775</v>
      </c>
    </row>
    <row r="4" spans="1:8" ht="14.45" x14ac:dyDescent="0.3">
      <c r="A4" s="3" t="s">
        <v>6</v>
      </c>
      <c r="B4" s="61">
        <v>0</v>
      </c>
      <c r="C4" s="35">
        <f>B4/B9</f>
        <v>0</v>
      </c>
    </row>
    <row r="5" spans="1:8" ht="14.45" x14ac:dyDescent="0.3">
      <c r="A5" s="3" t="s">
        <v>5</v>
      </c>
      <c r="B5" s="61">
        <v>0</v>
      </c>
      <c r="C5" s="35">
        <f>B5/B9</f>
        <v>0</v>
      </c>
    </row>
    <row r="6" spans="1:8" ht="14.45" x14ac:dyDescent="0.3">
      <c r="A6" s="3" t="s">
        <v>102</v>
      </c>
      <c r="B6" s="61">
        <v>6</v>
      </c>
      <c r="C6" s="35">
        <f>B6/B9</f>
        <v>0.19354838709677419</v>
      </c>
    </row>
    <row r="7" spans="1:8" ht="14.45" x14ac:dyDescent="0.3">
      <c r="A7" s="3" t="s">
        <v>7</v>
      </c>
      <c r="B7" s="61">
        <v>2</v>
      </c>
      <c r="C7" s="35">
        <f>B7/B9</f>
        <v>6.4516129032258063E-2</v>
      </c>
    </row>
    <row r="8" spans="1:8" ht="14.45" x14ac:dyDescent="0.3">
      <c r="A8" s="3" t="s">
        <v>105</v>
      </c>
      <c r="B8" s="61">
        <v>0</v>
      </c>
      <c r="C8" s="35">
        <f>B8/B9</f>
        <v>0</v>
      </c>
    </row>
    <row r="9" spans="1:8" ht="14.45" x14ac:dyDescent="0.3">
      <c r="A9" s="6" t="s">
        <v>9</v>
      </c>
      <c r="B9" s="62">
        <f>SUM(B3:B8)</f>
        <v>31</v>
      </c>
    </row>
    <row r="10" spans="1:8" x14ac:dyDescent="0.25">
      <c r="A10" s="78" t="s">
        <v>10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38</v>
      </c>
      <c r="G10" s="15" t="s">
        <v>39</v>
      </c>
      <c r="H10" s="15" t="s">
        <v>40</v>
      </c>
    </row>
    <row r="11" spans="1:8" x14ac:dyDescent="0.25">
      <c r="A11" s="78"/>
      <c r="B11" s="63">
        <v>2</v>
      </c>
      <c r="C11" s="63">
        <v>29</v>
      </c>
      <c r="D11" s="63">
        <v>0</v>
      </c>
      <c r="E11" s="63">
        <v>0</v>
      </c>
      <c r="F11" s="62">
        <f>SUM(B11:E11)</f>
        <v>31</v>
      </c>
      <c r="G11" s="64">
        <f>B11+C11</f>
        <v>31</v>
      </c>
      <c r="H11" s="64">
        <f>D11+E11</f>
        <v>0</v>
      </c>
    </row>
    <row r="12" spans="1:8" x14ac:dyDescent="0.25">
      <c r="A12" s="78" t="s">
        <v>12</v>
      </c>
      <c r="B12" s="5" t="s">
        <v>22</v>
      </c>
      <c r="C12" s="5" t="s">
        <v>23</v>
      </c>
      <c r="D12" s="5" t="s">
        <v>24</v>
      </c>
      <c r="E12" s="50"/>
      <c r="G12" s="12"/>
      <c r="H12" s="12"/>
    </row>
    <row r="13" spans="1:8" x14ac:dyDescent="0.25">
      <c r="A13" s="78"/>
      <c r="B13" s="49">
        <v>28</v>
      </c>
      <c r="C13" s="49">
        <v>3</v>
      </c>
      <c r="D13" s="49">
        <v>0</v>
      </c>
      <c r="E13" s="50"/>
      <c r="F13" s="5">
        <f>SUM(B13:E13)</f>
        <v>31</v>
      </c>
      <c r="G13" s="17">
        <f>B13</f>
        <v>28</v>
      </c>
      <c r="H13" s="17">
        <f>C13+D13</f>
        <v>3</v>
      </c>
    </row>
    <row r="14" spans="1:8" x14ac:dyDescent="0.25">
      <c r="A14" s="78" t="s">
        <v>11</v>
      </c>
      <c r="B14" s="5" t="s">
        <v>25</v>
      </c>
      <c r="C14" s="5" t="s">
        <v>26</v>
      </c>
      <c r="D14" s="5" t="s">
        <v>27</v>
      </c>
      <c r="E14" s="5" t="s">
        <v>28</v>
      </c>
      <c r="G14" s="12"/>
      <c r="H14" s="12"/>
    </row>
    <row r="15" spans="1:8" x14ac:dyDescent="0.25">
      <c r="A15" s="78"/>
      <c r="B15" s="52">
        <v>31</v>
      </c>
      <c r="C15" s="52">
        <v>0</v>
      </c>
      <c r="D15" s="49">
        <v>0</v>
      </c>
      <c r="E15" s="49">
        <v>0</v>
      </c>
      <c r="F15" s="5">
        <f>SUM(B15:E15)</f>
        <v>31</v>
      </c>
      <c r="G15" s="17">
        <f>B15+C15</f>
        <v>31</v>
      </c>
      <c r="H15" s="17">
        <f>D15+E15</f>
        <v>0</v>
      </c>
    </row>
    <row r="16" spans="1:8" x14ac:dyDescent="0.25">
      <c r="A16" s="78" t="s">
        <v>13</v>
      </c>
      <c r="B16" s="5" t="s">
        <v>30</v>
      </c>
      <c r="C16" s="9" t="s">
        <v>31</v>
      </c>
      <c r="D16" s="50"/>
      <c r="E16" s="50"/>
      <c r="G16" s="12"/>
      <c r="H16" s="12"/>
    </row>
    <row r="17" spans="1:8" x14ac:dyDescent="0.25">
      <c r="A17" s="78"/>
      <c r="B17" s="49">
        <v>31</v>
      </c>
      <c r="C17" s="49">
        <v>0</v>
      </c>
      <c r="D17" s="50"/>
      <c r="E17" s="50"/>
      <c r="F17" s="5">
        <f>SUM(B17:E17)</f>
        <v>31</v>
      </c>
      <c r="G17" s="17">
        <f>B17</f>
        <v>31</v>
      </c>
      <c r="H17" s="17">
        <f>C17</f>
        <v>0</v>
      </c>
    </row>
    <row r="18" spans="1:8" x14ac:dyDescent="0.25">
      <c r="A18" s="78" t="s">
        <v>14</v>
      </c>
      <c r="B18" s="5" t="s">
        <v>30</v>
      </c>
      <c r="C18" s="5" t="s">
        <v>31</v>
      </c>
      <c r="D18" s="50"/>
      <c r="E18" s="50"/>
      <c r="G18" s="12"/>
      <c r="H18" s="12"/>
    </row>
    <row r="19" spans="1:8" x14ac:dyDescent="0.25">
      <c r="A19" s="79"/>
      <c r="B19" s="52">
        <v>31</v>
      </c>
      <c r="C19" s="52">
        <v>0</v>
      </c>
      <c r="D19" s="50"/>
      <c r="E19" s="50"/>
      <c r="F19" s="5">
        <f>SUM(B19:E19)</f>
        <v>31</v>
      </c>
      <c r="G19" s="17">
        <f>B19</f>
        <v>31</v>
      </c>
      <c r="H19" s="17">
        <f>C19</f>
        <v>0</v>
      </c>
    </row>
    <row r="20" spans="1:8" ht="14.45" x14ac:dyDescent="0.3">
      <c r="A20" s="67" t="s">
        <v>29</v>
      </c>
      <c r="B20" s="26" t="s">
        <v>18</v>
      </c>
      <c r="C20" s="5" t="s">
        <v>19</v>
      </c>
      <c r="D20" s="5" t="s">
        <v>20</v>
      </c>
      <c r="E20" s="5" t="s">
        <v>21</v>
      </c>
      <c r="G20" s="12"/>
      <c r="H20" s="12"/>
    </row>
    <row r="21" spans="1:8" ht="14.45" x14ac:dyDescent="0.3">
      <c r="A21" s="31" t="s">
        <v>15</v>
      </c>
      <c r="B21" s="53">
        <v>3</v>
      </c>
      <c r="C21" s="52">
        <v>28</v>
      </c>
      <c r="D21" s="52">
        <v>0</v>
      </c>
      <c r="E21" s="54">
        <v>0</v>
      </c>
      <c r="F21" s="5">
        <f>SUM(B21:E21)</f>
        <v>31</v>
      </c>
      <c r="G21" s="17">
        <f>B21+C21</f>
        <v>31</v>
      </c>
      <c r="H21" s="17">
        <f>D21+E21</f>
        <v>0</v>
      </c>
    </row>
    <row r="22" spans="1:8" ht="14.45" x14ac:dyDescent="0.3">
      <c r="A22" s="31" t="s">
        <v>16</v>
      </c>
      <c r="B22" s="48">
        <v>5</v>
      </c>
      <c r="C22" s="49">
        <v>26</v>
      </c>
      <c r="D22" s="49">
        <v>0</v>
      </c>
      <c r="E22" s="49">
        <v>0</v>
      </c>
      <c r="F22" s="5">
        <f>SUM(B22:E22)</f>
        <v>31</v>
      </c>
      <c r="G22" s="17">
        <f>B22+C22</f>
        <v>31</v>
      </c>
      <c r="H22" s="17">
        <f>D22+E22</f>
        <v>0</v>
      </c>
    </row>
    <row r="23" spans="1:8" ht="14.45" x14ac:dyDescent="0.3">
      <c r="A23" s="31" t="s">
        <v>17</v>
      </c>
      <c r="B23" s="48">
        <v>6</v>
      </c>
      <c r="C23" s="49">
        <v>25</v>
      </c>
      <c r="D23" s="49">
        <v>0</v>
      </c>
      <c r="E23" s="49">
        <v>0</v>
      </c>
      <c r="F23" s="5">
        <f>SUM(B23:E23)</f>
        <v>31</v>
      </c>
      <c r="G23" s="17">
        <f>B23+C23</f>
        <v>31</v>
      </c>
      <c r="H23" s="17">
        <f>D23+E23</f>
        <v>0</v>
      </c>
    </row>
    <row r="24" spans="1:8" x14ac:dyDescent="0.25">
      <c r="A24" s="31" t="s">
        <v>32</v>
      </c>
      <c r="B24" s="48">
        <v>11</v>
      </c>
      <c r="C24" s="49">
        <v>20</v>
      </c>
      <c r="D24" s="49">
        <v>0</v>
      </c>
      <c r="E24" s="49">
        <v>0</v>
      </c>
      <c r="F24" s="5">
        <f>SUM(B24:E24)</f>
        <v>31</v>
      </c>
      <c r="G24" s="17">
        <f>B24+C24</f>
        <v>31</v>
      </c>
      <c r="H24" s="17">
        <f>D24+E24</f>
        <v>0</v>
      </c>
    </row>
    <row r="25" spans="1:8" ht="14.45" x14ac:dyDescent="0.3">
      <c r="A25" s="68" t="s">
        <v>34</v>
      </c>
      <c r="B25" s="48">
        <v>5</v>
      </c>
      <c r="C25" s="49">
        <v>26</v>
      </c>
      <c r="D25" s="49">
        <v>0</v>
      </c>
      <c r="E25" s="49">
        <v>0</v>
      </c>
      <c r="F25" s="5">
        <f>SUM(B25:E25)</f>
        <v>31</v>
      </c>
      <c r="G25" s="17">
        <f>B25+C25</f>
        <v>31</v>
      </c>
      <c r="H25" s="17">
        <f>D25+E25</f>
        <v>0</v>
      </c>
    </row>
    <row r="26" spans="1:8" x14ac:dyDescent="0.25">
      <c r="A26" s="80" t="s">
        <v>33</v>
      </c>
      <c r="B26" s="5" t="s">
        <v>30</v>
      </c>
      <c r="C26" s="5" t="s">
        <v>31</v>
      </c>
      <c r="D26" s="7"/>
      <c r="E26" s="7"/>
      <c r="F26" s="7"/>
      <c r="G26" s="13"/>
      <c r="H26" s="12"/>
    </row>
    <row r="27" spans="1:8" x14ac:dyDescent="0.25">
      <c r="A27" s="78"/>
      <c r="B27" s="52">
        <v>31</v>
      </c>
      <c r="C27" s="52">
        <v>0</v>
      </c>
      <c r="F27" s="5">
        <f>SUM(B27:E27)</f>
        <v>31</v>
      </c>
      <c r="G27" s="17">
        <f>B27</f>
        <v>31</v>
      </c>
      <c r="H27" s="17">
        <f>C27</f>
        <v>0</v>
      </c>
    </row>
    <row r="28" spans="1:8" x14ac:dyDescent="0.25">
      <c r="A28" s="78" t="s">
        <v>35</v>
      </c>
      <c r="B28" s="5" t="s">
        <v>30</v>
      </c>
      <c r="C28" s="5" t="s">
        <v>31</v>
      </c>
      <c r="G28" s="12"/>
      <c r="H28" s="12"/>
    </row>
    <row r="29" spans="1:8" x14ac:dyDescent="0.25">
      <c r="A29" s="78"/>
      <c r="B29" s="52">
        <v>31</v>
      </c>
      <c r="C29" s="52">
        <v>0</v>
      </c>
      <c r="F29" s="5">
        <f>SUM(B29:E29)</f>
        <v>31</v>
      </c>
      <c r="G29" s="17">
        <f>B29</f>
        <v>31</v>
      </c>
      <c r="H29" s="17">
        <f>C29</f>
        <v>0</v>
      </c>
    </row>
    <row r="30" spans="1:8" x14ac:dyDescent="0.25">
      <c r="A30" s="78" t="s">
        <v>36</v>
      </c>
      <c r="B30" s="5" t="s">
        <v>30</v>
      </c>
      <c r="C30" s="5" t="s">
        <v>31</v>
      </c>
      <c r="G30" s="12"/>
      <c r="H30" s="12"/>
    </row>
    <row r="31" spans="1:8" x14ac:dyDescent="0.25">
      <c r="A31" s="78"/>
      <c r="B31" s="52">
        <v>31</v>
      </c>
      <c r="C31" s="52">
        <v>0</v>
      </c>
      <c r="F31" s="5">
        <f>SUM(B31:E31)</f>
        <v>31</v>
      </c>
      <c r="G31" s="17">
        <f>B31</f>
        <v>31</v>
      </c>
      <c r="H31" s="17">
        <f>C31</f>
        <v>0</v>
      </c>
    </row>
    <row r="32" spans="1:8" x14ac:dyDescent="0.25">
      <c r="A32" s="78" t="s">
        <v>37</v>
      </c>
      <c r="B32" s="5" t="s">
        <v>18</v>
      </c>
      <c r="C32" s="5" t="s">
        <v>19</v>
      </c>
      <c r="D32" s="5" t="s">
        <v>20</v>
      </c>
      <c r="E32" s="5" t="s">
        <v>21</v>
      </c>
      <c r="G32" s="12"/>
      <c r="H32" s="12"/>
    </row>
    <row r="33" spans="1:8" x14ac:dyDescent="0.25">
      <c r="A33" s="78"/>
      <c r="B33" s="52">
        <v>10</v>
      </c>
      <c r="C33" s="52">
        <v>21</v>
      </c>
      <c r="D33" s="52">
        <v>0</v>
      </c>
      <c r="E33" s="49">
        <v>0</v>
      </c>
      <c r="F33" s="5">
        <f>SUM(B33:E33)</f>
        <v>31</v>
      </c>
      <c r="G33" s="17">
        <f>B33+C33</f>
        <v>31</v>
      </c>
      <c r="H33" s="17">
        <f>D33+E33</f>
        <v>0</v>
      </c>
    </row>
    <row r="34" spans="1:8" x14ac:dyDescent="0.25">
      <c r="F34" s="62">
        <f>SUM(F11:F33)</f>
        <v>434</v>
      </c>
      <c r="G34" s="62">
        <f>SUM(G11:G33)</f>
        <v>431</v>
      </c>
      <c r="H34" s="62">
        <f>SUM(H11:H33)</f>
        <v>3</v>
      </c>
    </row>
    <row r="37" spans="1:8" x14ac:dyDescent="0.25">
      <c r="A37" s="5" t="s">
        <v>41</v>
      </c>
      <c r="B37" s="5" t="str">
        <f>G10</f>
        <v>N° SATISFECHOS</v>
      </c>
      <c r="C37" s="5" t="str">
        <f>H10</f>
        <v>N° INSATISFECHOS</v>
      </c>
      <c r="E37" s="15" t="s">
        <v>43</v>
      </c>
      <c r="F37" s="15" t="s">
        <v>39</v>
      </c>
      <c r="G37" s="15" t="s">
        <v>40</v>
      </c>
    </row>
    <row r="38" spans="1:8" x14ac:dyDescent="0.25">
      <c r="A38" s="19" t="s">
        <v>10</v>
      </c>
      <c r="B38" s="34">
        <f>G11/F11</f>
        <v>1</v>
      </c>
      <c r="C38" s="34">
        <f>H11/F11</f>
        <v>0</v>
      </c>
      <c r="E38" s="66" t="s">
        <v>44</v>
      </c>
      <c r="F38" s="35">
        <f>B38</f>
        <v>1</v>
      </c>
      <c r="G38" s="35">
        <f>C38</f>
        <v>0</v>
      </c>
    </row>
    <row r="39" spans="1:8" x14ac:dyDescent="0.25">
      <c r="A39" s="19" t="s">
        <v>12</v>
      </c>
      <c r="B39" s="34">
        <f>G13/F13</f>
        <v>0.90322580645161288</v>
      </c>
      <c r="C39" s="34">
        <f>H13/F13</f>
        <v>9.6774193548387094E-2</v>
      </c>
      <c r="E39" s="66" t="s">
        <v>45</v>
      </c>
      <c r="F39" s="35">
        <f>AVERAGE(B39:B41)</f>
        <v>0.967741935483871</v>
      </c>
      <c r="G39" s="35">
        <f>AVERAGE(C39:C41)</f>
        <v>3.2258064516129031E-2</v>
      </c>
    </row>
    <row r="40" spans="1:8" x14ac:dyDescent="0.25">
      <c r="A40" s="19" t="s">
        <v>11</v>
      </c>
      <c r="B40" s="34">
        <f>G15/F15</f>
        <v>1</v>
      </c>
      <c r="C40" s="34">
        <f>H15/F15</f>
        <v>0</v>
      </c>
      <c r="E40" s="66" t="s">
        <v>46</v>
      </c>
      <c r="F40" s="35">
        <f>B42</f>
        <v>1</v>
      </c>
      <c r="G40" s="35">
        <f>C42</f>
        <v>0</v>
      </c>
    </row>
    <row r="41" spans="1:8" x14ac:dyDescent="0.25">
      <c r="A41" s="19" t="s">
        <v>13</v>
      </c>
      <c r="B41" s="34">
        <f>G17/F17</f>
        <v>1</v>
      </c>
      <c r="C41" s="34">
        <f>H17/F17</f>
        <v>0</v>
      </c>
      <c r="E41" s="66" t="s">
        <v>47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14</v>
      </c>
      <c r="B42" s="34">
        <f>G19/F19</f>
        <v>1</v>
      </c>
      <c r="C42" s="34">
        <f>H19/F19</f>
        <v>0</v>
      </c>
      <c r="E42" s="66" t="s">
        <v>48</v>
      </c>
      <c r="F42" s="35">
        <f>B46</f>
        <v>1</v>
      </c>
      <c r="G42" s="35">
        <f>C46</f>
        <v>0</v>
      </c>
    </row>
    <row r="43" spans="1:8" x14ac:dyDescent="0.25">
      <c r="A43" s="19" t="s">
        <v>42</v>
      </c>
      <c r="B43" s="34">
        <f>G21/F21</f>
        <v>1</v>
      </c>
      <c r="C43" s="34">
        <f>H21/F21</f>
        <v>0</v>
      </c>
      <c r="E43" s="66" t="s">
        <v>49</v>
      </c>
      <c r="F43" s="35">
        <f>B47</f>
        <v>1</v>
      </c>
      <c r="G43" s="35">
        <f>C47</f>
        <v>0</v>
      </c>
    </row>
    <row r="44" spans="1:8" x14ac:dyDescent="0.25">
      <c r="A44" s="19" t="s">
        <v>16</v>
      </c>
      <c r="B44" s="34">
        <f>G22/F22</f>
        <v>1</v>
      </c>
      <c r="C44" s="34">
        <f>H22/F22</f>
        <v>0</v>
      </c>
      <c r="E44" s="66" t="s">
        <v>50</v>
      </c>
      <c r="F44" s="35">
        <f>B50</f>
        <v>1</v>
      </c>
      <c r="G44" s="35">
        <f>C50</f>
        <v>0</v>
      </c>
    </row>
    <row r="45" spans="1:8" x14ac:dyDescent="0.25">
      <c r="A45" s="19" t="s">
        <v>17</v>
      </c>
      <c r="B45" s="34">
        <f>G23/F23</f>
        <v>1</v>
      </c>
      <c r="C45" s="34">
        <f>H23/F23</f>
        <v>0</v>
      </c>
    </row>
    <row r="46" spans="1:8" x14ac:dyDescent="0.25">
      <c r="A46" s="19" t="s">
        <v>32</v>
      </c>
      <c r="B46" s="34">
        <f>G24/F24</f>
        <v>1</v>
      </c>
      <c r="C46" s="34">
        <f>H24/F24</f>
        <v>0</v>
      </c>
    </row>
    <row r="47" spans="1:8" x14ac:dyDescent="0.25">
      <c r="A47" s="19" t="s">
        <v>34</v>
      </c>
      <c r="B47" s="34">
        <f>G25/F25</f>
        <v>1</v>
      </c>
      <c r="C47" s="34">
        <f>H25/F25</f>
        <v>0</v>
      </c>
    </row>
    <row r="48" spans="1:8" x14ac:dyDescent="0.25">
      <c r="A48" s="19" t="s">
        <v>33</v>
      </c>
      <c r="B48" s="34">
        <f>G27/F27</f>
        <v>1</v>
      </c>
      <c r="C48" s="34">
        <f>H27/F27</f>
        <v>0</v>
      </c>
    </row>
    <row r="49" spans="1:6" x14ac:dyDescent="0.25">
      <c r="A49" s="19" t="s">
        <v>35</v>
      </c>
      <c r="B49" s="34">
        <f>G29/F29</f>
        <v>1</v>
      </c>
      <c r="C49" s="34">
        <f>H29/F29</f>
        <v>0</v>
      </c>
    </row>
    <row r="50" spans="1:6" x14ac:dyDescent="0.25">
      <c r="A50" s="19" t="s">
        <v>36</v>
      </c>
      <c r="B50" s="34">
        <f>G31/F31</f>
        <v>1</v>
      </c>
      <c r="C50" s="34">
        <f>H31/F31</f>
        <v>0</v>
      </c>
    </row>
    <row r="51" spans="1:6" x14ac:dyDescent="0.25">
      <c r="A51" s="19" t="s">
        <v>37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0.99308755760368661</v>
      </c>
      <c r="C52" s="38">
        <f>AVERAGE(C38:C51)</f>
        <v>6.9124423963133636E-3</v>
      </c>
    </row>
    <row r="54" spans="1:6" ht="30" x14ac:dyDescent="0.25">
      <c r="E54" s="42" t="s">
        <v>80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55" zoomScaleNormal="100" workbookViewId="0">
      <selection activeCell="B70" sqref="B70"/>
    </sheetView>
  </sheetViews>
  <sheetFormatPr baseColWidth="10" defaultRowHeight="15" x14ac:dyDescent="0.25"/>
  <cols>
    <col min="1" max="1" width="26" customWidth="1"/>
    <col min="2" max="2" width="16.85546875" style="44" customWidth="1"/>
    <col min="3" max="8" width="9.140625" style="44" customWidth="1"/>
    <col min="10" max="10" width="22.85546875" customWidth="1"/>
  </cols>
  <sheetData>
    <row r="1" spans="1:11" ht="14.45" x14ac:dyDescent="0.3">
      <c r="A1" s="1" t="s">
        <v>81</v>
      </c>
    </row>
    <row r="2" spans="1:11" ht="72" x14ac:dyDescent="0.3">
      <c r="A2" s="14" t="s">
        <v>43</v>
      </c>
      <c r="B2" s="46" t="s">
        <v>82</v>
      </c>
      <c r="C2" s="46" t="s">
        <v>83</v>
      </c>
      <c r="D2" s="46" t="s">
        <v>84</v>
      </c>
      <c r="E2" s="46" t="s">
        <v>85</v>
      </c>
      <c r="F2" s="46" t="s">
        <v>97</v>
      </c>
      <c r="G2" s="46" t="s">
        <v>86</v>
      </c>
      <c r="H2" s="46" t="s">
        <v>89</v>
      </c>
      <c r="J2" s="14" t="s">
        <v>43</v>
      </c>
      <c r="K2" s="4" t="s">
        <v>89</v>
      </c>
    </row>
    <row r="3" spans="1:11" ht="14.45" x14ac:dyDescent="0.3">
      <c r="A3" s="22" t="s">
        <v>44</v>
      </c>
      <c r="B3" s="45">
        <f>URGENCIAS!F42</f>
        <v>1</v>
      </c>
      <c r="C3" s="45">
        <f>ODONTOLOGIA!F38</f>
        <v>1</v>
      </c>
      <c r="D3" s="45">
        <f>'MEDIDICNA GENERAL'!F38</f>
        <v>1</v>
      </c>
      <c r="E3" s="45">
        <f>'PYP MEDICO'!F38</f>
        <v>1</v>
      </c>
      <c r="F3" s="45">
        <f>'PyP GESTANTE'!F38</f>
        <v>1</v>
      </c>
      <c r="G3" s="45">
        <f>LABORATORIO!F38</f>
        <v>1</v>
      </c>
      <c r="H3" s="45">
        <f t="shared" ref="H3:H9" si="0">AVERAGE(B3:G3)</f>
        <v>1</v>
      </c>
      <c r="J3" s="22" t="s">
        <v>44</v>
      </c>
      <c r="K3" s="71">
        <f t="shared" ref="K3:K9" si="1">H3</f>
        <v>1</v>
      </c>
    </row>
    <row r="4" spans="1:11" ht="14.45" x14ac:dyDescent="0.3">
      <c r="A4" s="22" t="s">
        <v>45</v>
      </c>
      <c r="B4" s="45">
        <f>URGENCIAS!F43</f>
        <v>1</v>
      </c>
      <c r="C4" s="45">
        <f>ODONTOLOGIA!F39</f>
        <v>0.9</v>
      </c>
      <c r="D4" s="45">
        <f>'MEDIDICNA GENERAL'!F39</f>
        <v>0.98333333333333339</v>
      </c>
      <c r="E4" s="45">
        <f>'PYP MEDICO'!F39</f>
        <v>0.9916666666666667</v>
      </c>
      <c r="F4" s="45">
        <f>'PyP GESTANTE'!F39</f>
        <v>0.967741935483871</v>
      </c>
      <c r="G4" s="45">
        <f>LABORATORIO!F39</f>
        <v>1</v>
      </c>
      <c r="H4" s="45">
        <f t="shared" si="0"/>
        <v>0.97379032258064513</v>
      </c>
      <c r="J4" s="22" t="s">
        <v>45</v>
      </c>
      <c r="K4" s="71">
        <f t="shared" si="1"/>
        <v>0.97379032258064513</v>
      </c>
    </row>
    <row r="5" spans="1:11" ht="14.45" x14ac:dyDescent="0.3">
      <c r="A5" s="22" t="s">
        <v>46</v>
      </c>
      <c r="B5" s="45">
        <f>URGENCIAS!F44</f>
        <v>0.95714285714285718</v>
      </c>
      <c r="C5" s="45">
        <f>ODONTOLOGIA!F40</f>
        <v>0.97499999999999998</v>
      </c>
      <c r="D5" s="45">
        <f>'MEDIDICNA GENERAL'!F40</f>
        <v>0.97499999999999998</v>
      </c>
      <c r="E5" s="45">
        <f>'PYP MEDICO'!F40</f>
        <v>1</v>
      </c>
      <c r="F5" s="45">
        <f>'PyP GESTANTE'!F40</f>
        <v>1</v>
      </c>
      <c r="G5" s="45">
        <f>LABORATORIO!F40</f>
        <v>0.96666666666666667</v>
      </c>
      <c r="H5" s="45">
        <f t="shared" si="0"/>
        <v>0.97896825396825393</v>
      </c>
      <c r="J5" s="22" t="s">
        <v>46</v>
      </c>
      <c r="K5" s="71">
        <f t="shared" si="1"/>
        <v>0.97896825396825393</v>
      </c>
    </row>
    <row r="6" spans="1:11" ht="14.45" x14ac:dyDescent="0.3">
      <c r="A6" s="22" t="s">
        <v>47</v>
      </c>
      <c r="B6" s="45">
        <f>URGENCIAS!F45</f>
        <v>1</v>
      </c>
      <c r="C6" s="45">
        <f>ODONTOLOGIA!F41</f>
        <v>1</v>
      </c>
      <c r="D6" s="45">
        <f>'MEDIDICNA GENERAL'!F41</f>
        <v>1</v>
      </c>
      <c r="E6" s="45">
        <f>'PYP MEDICO'!F41</f>
        <v>1</v>
      </c>
      <c r="F6" s="45">
        <f>'PyP GESTANTE'!F41</f>
        <v>1</v>
      </c>
      <c r="G6" s="45">
        <f>LABORATORIO!F41</f>
        <v>1</v>
      </c>
      <c r="H6" s="45">
        <f t="shared" si="0"/>
        <v>1</v>
      </c>
      <c r="J6" s="22" t="s">
        <v>47</v>
      </c>
      <c r="K6" s="71">
        <f t="shared" si="1"/>
        <v>1</v>
      </c>
    </row>
    <row r="7" spans="1:11" x14ac:dyDescent="0.25">
      <c r="A7" s="22" t="s">
        <v>48</v>
      </c>
      <c r="B7" s="45">
        <f>URGENCIAS!F46</f>
        <v>1</v>
      </c>
      <c r="C7" s="45">
        <f>ODONTOLOGIA!F42</f>
        <v>1</v>
      </c>
      <c r="D7" s="45">
        <f>'MEDIDICNA GENERAL'!F42</f>
        <v>1</v>
      </c>
      <c r="E7" s="45">
        <f>'PYP MEDICO'!F42</f>
        <v>1</v>
      </c>
      <c r="F7" s="45">
        <f>'PyP GESTANTE'!F42</f>
        <v>1</v>
      </c>
      <c r="G7" s="45">
        <f>LABORATORIO!F42</f>
        <v>1</v>
      </c>
      <c r="H7" s="45">
        <f t="shared" si="0"/>
        <v>1</v>
      </c>
      <c r="J7" s="22" t="s">
        <v>48</v>
      </c>
      <c r="K7" s="71">
        <f t="shared" si="1"/>
        <v>1</v>
      </c>
    </row>
    <row r="8" spans="1:11" ht="14.45" x14ac:dyDescent="0.3">
      <c r="A8" s="22" t="s">
        <v>49</v>
      </c>
      <c r="B8" s="45">
        <f>URGENCIAS!F47</f>
        <v>1</v>
      </c>
      <c r="C8" s="45">
        <f>ODONTOLOGIA!F43</f>
        <v>1</v>
      </c>
      <c r="D8" s="45">
        <f>'MEDIDICNA GENERAL'!F43</f>
        <v>1</v>
      </c>
      <c r="E8" s="45">
        <f>'PYP MEDICO'!F43</f>
        <v>1</v>
      </c>
      <c r="F8" s="45">
        <f>'PyP GESTANTE'!F43</f>
        <v>1</v>
      </c>
      <c r="G8" s="45">
        <f>LABORATORIO!F43</f>
        <v>1</v>
      </c>
      <c r="H8" s="45">
        <f t="shared" si="0"/>
        <v>1</v>
      </c>
      <c r="J8" s="22" t="s">
        <v>49</v>
      </c>
      <c r="K8" s="71">
        <f t="shared" si="1"/>
        <v>1</v>
      </c>
    </row>
    <row r="9" spans="1:11" ht="14.45" x14ac:dyDescent="0.3">
      <c r="A9" s="22" t="s">
        <v>50</v>
      </c>
      <c r="B9" s="45">
        <f>URGENCIAS!F48</f>
        <v>0.98571428571428577</v>
      </c>
      <c r="C9" s="45">
        <f>ODONTOLOGIA!F44</f>
        <v>1</v>
      </c>
      <c r="D9" s="45">
        <f>'MEDIDICNA GENERAL'!F44</f>
        <v>1</v>
      </c>
      <c r="E9" s="45">
        <f>'PYP MEDICO'!F44</f>
        <v>1</v>
      </c>
      <c r="F9" s="45">
        <f>'PyP GESTANTE'!F44</f>
        <v>1</v>
      </c>
      <c r="G9" s="45">
        <f>LABORATORIO!F44</f>
        <v>1</v>
      </c>
      <c r="H9" s="45">
        <f t="shared" si="0"/>
        <v>0.99761904761904763</v>
      </c>
      <c r="J9" s="22" t="s">
        <v>50</v>
      </c>
      <c r="K9" s="71">
        <f t="shared" si="1"/>
        <v>0.99761904761904763</v>
      </c>
    </row>
    <row r="10" spans="1:11" ht="14.45" x14ac:dyDescent="0.3">
      <c r="B10" s="60">
        <f>AVERAGE(B3:B9)</f>
        <v>0.99183673469387756</v>
      </c>
      <c r="C10" s="60">
        <f>AVERAGE(C3:C9)</f>
        <v>0.9821428571428571</v>
      </c>
      <c r="D10" s="60">
        <f>AVERAGE(D3:D9)</f>
        <v>0.99404761904761918</v>
      </c>
      <c r="E10" s="60">
        <f>AVERAGE(E3:E9)</f>
        <v>0.99880952380952392</v>
      </c>
      <c r="F10" s="60">
        <f>AVERAGE(F3:F9)</f>
        <v>0.99539170506912444</v>
      </c>
      <c r="G10" s="60">
        <f t="shared" ref="G10" si="2">AVERAGE(G3:G9)</f>
        <v>0.99523809523809526</v>
      </c>
      <c r="H10" s="70">
        <f>AVERAGE(H3:H9)</f>
        <v>0.99291108916684945</v>
      </c>
      <c r="K10" s="74">
        <f>AVERAGE(K3:K9)</f>
        <v>0.99291108916684945</v>
      </c>
    </row>
    <row r="13" spans="1:11" ht="14.45" x14ac:dyDescent="0.3">
      <c r="A13" s="1" t="s">
        <v>87</v>
      </c>
    </row>
    <row r="14" spans="1:11" ht="72" x14ac:dyDescent="0.3">
      <c r="A14" s="14" t="s">
        <v>90</v>
      </c>
      <c r="B14" s="46" t="s">
        <v>82</v>
      </c>
      <c r="C14" s="46" t="s">
        <v>83</v>
      </c>
      <c r="D14" s="46" t="s">
        <v>84</v>
      </c>
      <c r="E14" s="46" t="s">
        <v>85</v>
      </c>
      <c r="F14" s="46" t="s">
        <v>97</v>
      </c>
      <c r="G14" s="46" t="s">
        <v>86</v>
      </c>
      <c r="H14" s="46" t="s">
        <v>89</v>
      </c>
      <c r="J14" s="14" t="s">
        <v>90</v>
      </c>
      <c r="K14" s="4" t="s">
        <v>92</v>
      </c>
    </row>
    <row r="15" spans="1:11" ht="14.45" x14ac:dyDescent="0.3">
      <c r="A15" s="22" t="s">
        <v>44</v>
      </c>
      <c r="B15" s="45">
        <f>URGENCIAS!G42</f>
        <v>0</v>
      </c>
      <c r="C15" s="45">
        <f>ODONTOLOGIA!G38</f>
        <v>0</v>
      </c>
      <c r="D15" s="45">
        <f>'MEDIDICNA GENERAL'!G38</f>
        <v>0</v>
      </c>
      <c r="E15" s="45">
        <f>'PYP MEDICO'!G38</f>
        <v>0</v>
      </c>
      <c r="F15" s="45">
        <f>'PyP GESTANTE'!G38</f>
        <v>0</v>
      </c>
      <c r="G15" s="45">
        <f>LABORATORIO!G38</f>
        <v>0</v>
      </c>
      <c r="H15" s="45">
        <f t="shared" ref="H15:H21" si="3">AVERAGE(B15:G15)</f>
        <v>0</v>
      </c>
      <c r="J15" s="22" t="s">
        <v>44</v>
      </c>
      <c r="K15" s="34">
        <f t="shared" ref="K15:K21" si="4">H15</f>
        <v>0</v>
      </c>
    </row>
    <row r="16" spans="1:11" ht="14.45" x14ac:dyDescent="0.3">
      <c r="A16" s="22" t="s">
        <v>45</v>
      </c>
      <c r="B16" s="45">
        <f>URGENCIAS!G43</f>
        <v>0</v>
      </c>
      <c r="C16" s="45">
        <f>ODONTOLOGIA!G39</f>
        <v>9.9999999999999992E-2</v>
      </c>
      <c r="D16" s="45">
        <f>'MEDIDICNA GENERAL'!G39</f>
        <v>1.6666666666666666E-2</v>
      </c>
      <c r="E16" s="45">
        <f>'PYP MEDICO'!G39</f>
        <v>8.3333333333333332E-3</v>
      </c>
      <c r="F16" s="45">
        <f>'PyP GESTANTE'!G39</f>
        <v>3.2258064516129031E-2</v>
      </c>
      <c r="G16" s="45">
        <f>LABORATORIO!G39</f>
        <v>0</v>
      </c>
      <c r="H16" s="45">
        <f t="shared" si="3"/>
        <v>2.6209677419354833E-2</v>
      </c>
      <c r="J16" s="22" t="s">
        <v>45</v>
      </c>
      <c r="K16" s="34">
        <f t="shared" si="4"/>
        <v>2.6209677419354833E-2</v>
      </c>
    </row>
    <row r="17" spans="1:11" x14ac:dyDescent="0.25">
      <c r="A17" s="22" t="s">
        <v>46</v>
      </c>
      <c r="B17" s="45">
        <f>URGENCIAS!G44</f>
        <v>4.2857142857142858E-2</v>
      </c>
      <c r="C17" s="45">
        <f>ODONTOLOGIA!G40</f>
        <v>2.5000000000000001E-2</v>
      </c>
      <c r="D17" s="45">
        <f>'MEDIDICNA GENERAL'!G40</f>
        <v>2.5000000000000001E-2</v>
      </c>
      <c r="E17" s="45">
        <f>'PYP MEDICO'!G40</f>
        <v>0</v>
      </c>
      <c r="F17" s="45">
        <f>'PyP GESTANTE'!G40</f>
        <v>0</v>
      </c>
      <c r="G17" s="45">
        <f>LABORATORIO!G40</f>
        <v>3.3333333333333333E-2</v>
      </c>
      <c r="H17" s="45">
        <f t="shared" si="3"/>
        <v>2.103174603174603E-2</v>
      </c>
      <c r="J17" s="22" t="s">
        <v>46</v>
      </c>
      <c r="K17" s="34">
        <f t="shared" si="4"/>
        <v>2.103174603174603E-2</v>
      </c>
    </row>
    <row r="18" spans="1:11" x14ac:dyDescent="0.25">
      <c r="A18" s="22" t="s">
        <v>47</v>
      </c>
      <c r="B18" s="45">
        <f>URGENCIAS!G45</f>
        <v>0</v>
      </c>
      <c r="C18" s="45">
        <f>ODONTOLOGIA!G41</f>
        <v>0</v>
      </c>
      <c r="D18" s="45">
        <f>'MEDIDICNA GENERAL'!G41</f>
        <v>0</v>
      </c>
      <c r="E18" s="45">
        <f>'PYP MEDICO'!G41</f>
        <v>0</v>
      </c>
      <c r="F18" s="45">
        <f>'PyP GESTANTE'!G41</f>
        <v>0</v>
      </c>
      <c r="G18" s="45">
        <f>LABORATORIO!G41</f>
        <v>0</v>
      </c>
      <c r="H18" s="45">
        <f t="shared" si="3"/>
        <v>0</v>
      </c>
      <c r="J18" s="22" t="s">
        <v>47</v>
      </c>
      <c r="K18" s="34">
        <f t="shared" si="4"/>
        <v>0</v>
      </c>
    </row>
    <row r="19" spans="1:11" x14ac:dyDescent="0.25">
      <c r="A19" s="22" t="s">
        <v>48</v>
      </c>
      <c r="B19" s="45">
        <f>URGENCIAS!G46</f>
        <v>0</v>
      </c>
      <c r="C19" s="45">
        <f>ODONTOLOGIA!G42</f>
        <v>0</v>
      </c>
      <c r="D19" s="45">
        <f>'MEDIDICNA GENERAL'!G42</f>
        <v>0</v>
      </c>
      <c r="E19" s="45">
        <f>'PYP MEDICO'!G42</f>
        <v>0</v>
      </c>
      <c r="F19" s="45">
        <f>'PyP GESTANTE'!G42</f>
        <v>0</v>
      </c>
      <c r="G19" s="45">
        <f>LABORATORIO!G42</f>
        <v>0</v>
      </c>
      <c r="H19" s="45">
        <f t="shared" si="3"/>
        <v>0</v>
      </c>
      <c r="J19" s="22" t="s">
        <v>48</v>
      </c>
      <c r="K19" s="34">
        <f t="shared" si="4"/>
        <v>0</v>
      </c>
    </row>
    <row r="20" spans="1:11" x14ac:dyDescent="0.25">
      <c r="A20" s="22" t="s">
        <v>49</v>
      </c>
      <c r="B20" s="45">
        <f>URGENCIAS!G47</f>
        <v>0</v>
      </c>
      <c r="C20" s="45">
        <f>ODONTOLOGIA!G43</f>
        <v>0</v>
      </c>
      <c r="D20" s="45">
        <f>'MEDIDICNA GENERAL'!G43</f>
        <v>0</v>
      </c>
      <c r="E20" s="45">
        <f>'PYP MEDICO'!G43</f>
        <v>0</v>
      </c>
      <c r="F20" s="45">
        <f>'PyP GESTANTE'!G43</f>
        <v>0</v>
      </c>
      <c r="G20" s="45">
        <f>LABORATORIO!G43</f>
        <v>0</v>
      </c>
      <c r="H20" s="45">
        <f t="shared" si="3"/>
        <v>0</v>
      </c>
      <c r="J20" s="22" t="s">
        <v>49</v>
      </c>
      <c r="K20" s="34">
        <f t="shared" si="4"/>
        <v>0</v>
      </c>
    </row>
    <row r="21" spans="1:11" x14ac:dyDescent="0.25">
      <c r="A21" s="22" t="s">
        <v>50</v>
      </c>
      <c r="B21" s="45">
        <f>URGENCIAS!G48</f>
        <v>1.4285714285714285E-2</v>
      </c>
      <c r="C21" s="45">
        <f>ODONTOLOGIA!G44</f>
        <v>0</v>
      </c>
      <c r="D21" s="45">
        <f>'MEDIDICNA GENERAL'!G44</f>
        <v>0</v>
      </c>
      <c r="E21" s="45">
        <f>'PYP MEDICO'!G44</f>
        <v>0</v>
      </c>
      <c r="F21" s="45">
        <f>'PyP GESTANTE'!G44</f>
        <v>0</v>
      </c>
      <c r="G21" s="45">
        <f>LABORATORIO!G44</f>
        <v>0</v>
      </c>
      <c r="H21" s="45">
        <f t="shared" si="3"/>
        <v>2.3809523809523807E-3</v>
      </c>
      <c r="J21" s="22" t="s">
        <v>50</v>
      </c>
      <c r="K21" s="34">
        <f t="shared" si="4"/>
        <v>2.3809523809523807E-3</v>
      </c>
    </row>
    <row r="22" spans="1:11" x14ac:dyDescent="0.25">
      <c r="B22" s="59">
        <f t="shared" ref="B22:H22" si="5">AVERAGE(B15:B21)</f>
        <v>8.163265306122448E-3</v>
      </c>
      <c r="C22" s="59">
        <f t="shared" si="5"/>
        <v>1.7857142857142856E-2</v>
      </c>
      <c r="D22" s="59">
        <f t="shared" si="5"/>
        <v>5.9523809523809529E-3</v>
      </c>
      <c r="E22" s="59">
        <f t="shared" si="5"/>
        <v>1.1904761904761904E-3</v>
      </c>
      <c r="F22" s="59">
        <f t="shared" si="5"/>
        <v>4.608294930875576E-3</v>
      </c>
      <c r="G22" s="59">
        <f t="shared" si="5"/>
        <v>4.7619047619047615E-3</v>
      </c>
      <c r="H22" s="69">
        <f t="shared" si="5"/>
        <v>7.088910833150463E-3</v>
      </c>
    </row>
    <row r="41" spans="1:3" x14ac:dyDescent="0.25">
      <c r="A41" s="43"/>
      <c r="B41" s="44" t="s">
        <v>92</v>
      </c>
    </row>
    <row r="42" spans="1:3" x14ac:dyDescent="0.25">
      <c r="A42" s="51"/>
      <c r="B42" s="44" t="s">
        <v>91</v>
      </c>
    </row>
    <row r="44" spans="1:3" x14ac:dyDescent="0.25">
      <c r="A44" s="1" t="s">
        <v>95</v>
      </c>
    </row>
    <row r="45" spans="1:3" x14ac:dyDescent="0.25">
      <c r="A45" s="4" t="s">
        <v>1</v>
      </c>
      <c r="B45" s="4" t="s">
        <v>3</v>
      </c>
      <c r="C45" s="4" t="s">
        <v>8</v>
      </c>
    </row>
    <row r="46" spans="1:3" x14ac:dyDescent="0.25">
      <c r="A46" s="3" t="s">
        <v>82</v>
      </c>
      <c r="B46" s="49">
        <f>URGENCIAS!B9</f>
        <v>70</v>
      </c>
      <c r="C46" s="73">
        <f>B46/B52</f>
        <v>0.2788844621513944</v>
      </c>
    </row>
    <row r="47" spans="1:3" x14ac:dyDescent="0.25">
      <c r="A47" s="3" t="s">
        <v>83</v>
      </c>
      <c r="B47" s="49">
        <f>ODONTOLOGIA!B9</f>
        <v>40</v>
      </c>
      <c r="C47" s="73">
        <f>B47/B52</f>
        <v>0.15936254980079681</v>
      </c>
    </row>
    <row r="48" spans="1:3" x14ac:dyDescent="0.25">
      <c r="A48" s="3" t="s">
        <v>94</v>
      </c>
      <c r="B48" s="49">
        <f>'MEDIDICNA GENERAL'!B9</f>
        <v>40</v>
      </c>
      <c r="C48" s="73">
        <f>B48/B52</f>
        <v>0.15936254980079681</v>
      </c>
    </row>
    <row r="49" spans="1:3" x14ac:dyDescent="0.25">
      <c r="A49" s="3" t="s">
        <v>98</v>
      </c>
      <c r="B49" s="49">
        <f>'PYP MEDICO'!B9</f>
        <v>40</v>
      </c>
      <c r="C49" s="73">
        <f>B49/B52</f>
        <v>0.15936254980079681</v>
      </c>
    </row>
    <row r="50" spans="1:3" x14ac:dyDescent="0.25">
      <c r="A50" s="3" t="s">
        <v>99</v>
      </c>
      <c r="B50" s="63">
        <f>'PyP GESTANTE'!B9</f>
        <v>31</v>
      </c>
      <c r="C50" s="73">
        <f>B50/B52</f>
        <v>0.12350597609561753</v>
      </c>
    </row>
    <row r="51" spans="1:3" x14ac:dyDescent="0.25">
      <c r="A51" s="3" t="s">
        <v>86</v>
      </c>
      <c r="B51" s="63">
        <f>LABORATORIO!B9</f>
        <v>30</v>
      </c>
      <c r="C51" s="73">
        <f>B51/B52</f>
        <v>0.11952191235059761</v>
      </c>
    </row>
    <row r="52" spans="1:3" x14ac:dyDescent="0.25">
      <c r="A52" s="6" t="s">
        <v>9</v>
      </c>
      <c r="B52" s="4">
        <f>SUM(B46:B51)</f>
        <v>251</v>
      </c>
      <c r="C52" s="37">
        <f>SUM(C46:C51)</f>
        <v>0.99999999999999989</v>
      </c>
    </row>
    <row r="63" spans="1:3" x14ac:dyDescent="0.25">
      <c r="A63" s="4" t="s">
        <v>1</v>
      </c>
      <c r="B63" s="4" t="s">
        <v>3</v>
      </c>
      <c r="C63" s="4" t="s">
        <v>8</v>
      </c>
    </row>
    <row r="64" spans="1:3" x14ac:dyDescent="0.25">
      <c r="A64" s="3" t="s">
        <v>2</v>
      </c>
      <c r="B64" s="58">
        <f>SUMPRODUCT(URGENCIAS!B3+ODONTOLOGIA!B3+'MEDIDICNA GENERAL'!B3+'PYP MEDICO'!B3+LABORATORIO!B3+'PyP GESTANTE'!B3)</f>
        <v>130</v>
      </c>
      <c r="C64" s="34">
        <f>B64/B70</f>
        <v>0.51792828685258963</v>
      </c>
    </row>
    <row r="65" spans="1:3" x14ac:dyDescent="0.25">
      <c r="A65" s="3" t="s">
        <v>4</v>
      </c>
      <c r="B65" s="58">
        <f>SUMPRODUCT(URGENCIAS!B4+ODONTOLOGIA!B4+'MEDIDICNA GENERAL'!B4+'PYP MEDICO'!B4+LABORATORIO!B4+'PyP GESTANTE'!B4)</f>
        <v>13</v>
      </c>
      <c r="C65" s="34">
        <f>B65/B70</f>
        <v>5.1792828685258967E-2</v>
      </c>
    </row>
    <row r="66" spans="1:3" x14ac:dyDescent="0.25">
      <c r="A66" s="3" t="s">
        <v>5</v>
      </c>
      <c r="B66" s="58">
        <f>SUMPRODUCT(URGENCIAS!B6+ODONTOLOGIA!B5+'MEDIDICNA GENERAL'!B5+'PYP MEDICO'!B5+LABORATORIO!B5+'PyP GESTANTE'!B5)</f>
        <v>47</v>
      </c>
      <c r="C66" s="34">
        <f>B66/B70</f>
        <v>0.18725099601593626</v>
      </c>
    </row>
    <row r="67" spans="1:3" x14ac:dyDescent="0.25">
      <c r="A67" s="3" t="s">
        <v>6</v>
      </c>
      <c r="B67" s="58">
        <f>SUMPRODUCT(URGENCIAS!B5+ODONTOLOGIA!B6+'MEDIDICNA GENERAL'!B6+'PYP MEDICO'!B6+LABORATORIO!B6+'PyP GESTANTE'!B6)</f>
        <v>31</v>
      </c>
      <c r="C67" s="34">
        <f>B67/B70</f>
        <v>0.12350597609561753</v>
      </c>
    </row>
    <row r="68" spans="1:3" x14ac:dyDescent="0.25">
      <c r="A68" s="3" t="s">
        <v>7</v>
      </c>
      <c r="B68" s="58">
        <f>SUMPRODUCT(URGENCIAS!B7+ODONTOLOGIA!B7+'MEDIDICNA GENERAL'!B7+'PYP MEDICO'!B7+LABORATORIO!B7+'PyP GESTANTE'!B7)</f>
        <v>17</v>
      </c>
      <c r="C68" s="34">
        <f>B68/B70</f>
        <v>6.7729083665338641E-2</v>
      </c>
    </row>
    <row r="69" spans="1:3" x14ac:dyDescent="0.25">
      <c r="A69" s="3" t="s">
        <v>96</v>
      </c>
      <c r="B69" s="58">
        <f>SUMPRODUCT(URGENCIAS!B8+ODONTOLOGIA!B8+'MEDIDICNA GENERAL'!B8+'PYP MEDICO'!B8+LABORATORIO!B8+'PyP GESTANTE'!B8)</f>
        <v>13</v>
      </c>
      <c r="C69" s="34">
        <f>B69/B70</f>
        <v>5.1792828685258967E-2</v>
      </c>
    </row>
    <row r="70" spans="1:3" x14ac:dyDescent="0.25">
      <c r="A70" s="6" t="s">
        <v>9</v>
      </c>
      <c r="B70" s="4">
        <f>SUM(B64:B69)</f>
        <v>251</v>
      </c>
      <c r="C70" s="47"/>
    </row>
    <row r="75" spans="1:3" x14ac:dyDescent="0.25">
      <c r="A75" s="1" t="s">
        <v>81</v>
      </c>
    </row>
    <row r="76" spans="1:3" x14ac:dyDescent="0.25">
      <c r="A76" s="4" t="s">
        <v>1</v>
      </c>
      <c r="B76" s="4" t="s">
        <v>3</v>
      </c>
    </row>
    <row r="77" spans="1:3" x14ac:dyDescent="0.25">
      <c r="A77" s="3" t="s">
        <v>82</v>
      </c>
      <c r="B77" s="72">
        <f>B10</f>
        <v>0.99183673469387756</v>
      </c>
    </row>
    <row r="78" spans="1:3" x14ac:dyDescent="0.25">
      <c r="A78" s="3" t="s">
        <v>83</v>
      </c>
      <c r="B78" s="72">
        <f>C10</f>
        <v>0.9821428571428571</v>
      </c>
    </row>
    <row r="79" spans="1:3" x14ac:dyDescent="0.25">
      <c r="A79" s="3" t="s">
        <v>94</v>
      </c>
      <c r="B79" s="72">
        <f>D10</f>
        <v>0.99404761904761918</v>
      </c>
    </row>
    <row r="80" spans="1:3" x14ac:dyDescent="0.25">
      <c r="A80" s="3" t="s">
        <v>98</v>
      </c>
      <c r="B80" s="72">
        <f>E10</f>
        <v>0.99880952380952392</v>
      </c>
    </row>
    <row r="81" spans="1:2" x14ac:dyDescent="0.25">
      <c r="A81" s="3" t="s">
        <v>99</v>
      </c>
      <c r="B81" s="72">
        <f>F10</f>
        <v>0.99539170506912444</v>
      </c>
    </row>
    <row r="82" spans="1:2" x14ac:dyDescent="0.25">
      <c r="A82" s="3" t="s">
        <v>86</v>
      </c>
      <c r="B82" s="72">
        <f>G10</f>
        <v>0.99523809523809526</v>
      </c>
    </row>
    <row r="83" spans="1:2" x14ac:dyDescent="0.25">
      <c r="A83" s="6" t="s">
        <v>9</v>
      </c>
      <c r="B83" s="37">
        <f>AVERAGE(B77:B82)</f>
        <v>0.99291108916684945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URGENCIAS</vt:lpstr>
      <vt:lpstr>ODONTOLOGIA</vt:lpstr>
      <vt:lpstr>MEDIDICNA GENERAL</vt:lpstr>
      <vt:lpstr>PYP MEDICO</vt:lpstr>
      <vt:lpstr>LABORATORIO</vt:lpstr>
      <vt:lpstr>PyP GESTANTE</vt:lpstr>
      <vt:lpstr>SATISFACCION FINAL</vt:lpstr>
      <vt:lpstr>Hoja2</vt:lpstr>
      <vt:lpstr>Hoja1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silvia</cp:lastModifiedBy>
  <dcterms:created xsi:type="dcterms:W3CDTF">2013-01-18T13:24:21Z</dcterms:created>
  <dcterms:modified xsi:type="dcterms:W3CDTF">2017-03-02T14:33:24Z</dcterms:modified>
</cp:coreProperties>
</file>